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18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Sheet1!$A$1:$X$35</definedName>
  </definedNames>
  <calcPr calcId="145621"/>
</workbook>
</file>

<file path=xl/calcChain.xml><?xml version="1.0" encoding="utf-8"?>
<calcChain xmlns="http://schemas.openxmlformats.org/spreadsheetml/2006/main">
  <c r="V26" i="1" l="1"/>
  <c r="U26" i="1"/>
  <c r="T26" i="1"/>
  <c r="S26" i="1"/>
  <c r="R26" i="1"/>
  <c r="Q26" i="1"/>
  <c r="P26" i="1"/>
  <c r="O26" i="1"/>
  <c r="V25" i="1"/>
  <c r="U25" i="1"/>
  <c r="T25" i="1"/>
  <c r="S25" i="1"/>
  <c r="R25" i="1"/>
  <c r="Q25" i="1"/>
  <c r="P25" i="1"/>
  <c r="O25" i="1"/>
  <c r="V24" i="1"/>
  <c r="U24" i="1"/>
  <c r="T24" i="1"/>
  <c r="S24" i="1"/>
  <c r="R24" i="1"/>
  <c r="Q24" i="1"/>
  <c r="P24" i="1"/>
  <c r="O24" i="1"/>
  <c r="V23" i="1"/>
  <c r="U23" i="1"/>
  <c r="T23" i="1"/>
  <c r="S23" i="1"/>
  <c r="R23" i="1"/>
  <c r="Q23" i="1"/>
  <c r="P23" i="1"/>
  <c r="O23" i="1"/>
  <c r="V18" i="1"/>
  <c r="V20" i="1" s="1"/>
  <c r="U18" i="1"/>
  <c r="U20" i="1" s="1"/>
  <c r="T18" i="1"/>
  <c r="T20" i="1" s="1"/>
  <c r="S18" i="1"/>
  <c r="S20" i="1" s="1"/>
  <c r="R18" i="1"/>
  <c r="R20" i="1" s="1"/>
  <c r="Q18" i="1"/>
  <c r="Q20" i="1" s="1"/>
  <c r="P18" i="1"/>
  <c r="P20" i="1" s="1"/>
  <c r="O18" i="1"/>
  <c r="O20" i="1" s="1"/>
  <c r="V14" i="1"/>
  <c r="U14" i="1"/>
  <c r="T14" i="1"/>
  <c r="S14" i="1"/>
  <c r="R14" i="1"/>
  <c r="Q14" i="1"/>
  <c r="P14" i="1"/>
  <c r="O14" i="1"/>
  <c r="V13" i="1"/>
  <c r="U13" i="1"/>
  <c r="T13" i="1"/>
  <c r="S13" i="1"/>
  <c r="R13" i="1"/>
  <c r="Q13" i="1"/>
  <c r="P13" i="1"/>
  <c r="O13" i="1"/>
  <c r="V12" i="1"/>
  <c r="V15" i="1" s="1"/>
  <c r="U12" i="1"/>
  <c r="U15" i="1" s="1"/>
  <c r="T12" i="1"/>
  <c r="T15" i="1" s="1"/>
  <c r="S12" i="1"/>
  <c r="S15" i="1" s="1"/>
  <c r="R12" i="1"/>
  <c r="R15" i="1" s="1"/>
  <c r="Q12" i="1"/>
  <c r="Q15" i="1" s="1"/>
  <c r="P12" i="1"/>
  <c r="P15" i="1" s="1"/>
  <c r="O12" i="1"/>
  <c r="O15" i="1" s="1"/>
  <c r="V9" i="1"/>
  <c r="U9" i="1"/>
  <c r="T9" i="1"/>
  <c r="S9" i="1"/>
  <c r="R9" i="1"/>
  <c r="Q9" i="1"/>
  <c r="P9" i="1"/>
  <c r="O9" i="1"/>
  <c r="A2" i="1"/>
</calcChain>
</file>

<file path=xl/sharedStrings.xml><?xml version="1.0" encoding="utf-8"?>
<sst xmlns="http://schemas.openxmlformats.org/spreadsheetml/2006/main" count="42" uniqueCount="33">
  <si>
    <t>RIIO-ED1</t>
  </si>
  <si>
    <t>Total</t>
  </si>
  <si>
    <t>DPCR5</t>
  </si>
  <si>
    <t>Units</t>
  </si>
  <si>
    <t>Number of Customers</t>
  </si>
  <si>
    <t>No. of Customers on DNOs network</t>
  </si>
  <si>
    <t>#</t>
  </si>
  <si>
    <t>Network Length</t>
  </si>
  <si>
    <t>Overhead lines</t>
  </si>
  <si>
    <t>km</t>
  </si>
  <si>
    <t>Underground lines</t>
  </si>
  <si>
    <t>Other (Subsea cables)</t>
  </si>
  <si>
    <t>Total DNO Network Length</t>
  </si>
  <si>
    <t>Total Expenditure (TOTEX)</t>
  </si>
  <si>
    <t>Total Expenditure (12/13 prices)</t>
  </si>
  <si>
    <t>£m 12/13 prices</t>
  </si>
  <si>
    <t>RIIO-ED1 allowance (12/13 prices)</t>
  </si>
  <si>
    <t>% of Allowed</t>
  </si>
  <si>
    <t>%</t>
  </si>
  <si>
    <t>Quality of Service (unplanned and unweighted)</t>
  </si>
  <si>
    <t>Customers Interrupted (including exceptional events)</t>
  </si>
  <si>
    <t>CI</t>
  </si>
  <si>
    <t>Customers Minutes Lost (including exceptional events)</t>
  </si>
  <si>
    <t>CML</t>
  </si>
  <si>
    <t>Customers Interrupted (excluding exceptional events)</t>
  </si>
  <si>
    <t>Customers Minutes Lost (excluding exceptional events)</t>
  </si>
  <si>
    <t>Unrestricted Domestic Tariff (adjusted for typical consumption)</t>
  </si>
  <si>
    <t>Tariff Charge</t>
  </si>
  <si>
    <t>Connections</t>
  </si>
  <si>
    <t>Average Time to quote (LVSSA)</t>
  </si>
  <si>
    <t>Days</t>
  </si>
  <si>
    <t>Average Time to connect (LVSSA)</t>
  </si>
  <si>
    <t>SI1 - Performance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</si>
</sst>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;[Red]\-#,##0.0;\-"/>
    <numFmt numFmtId="165" formatCode="0.0"/>
    <numFmt numFmtId="166" formatCode="_-* #,##0_-;\-* #,##0_-;_-* &quot;-&quot;??_-;_-@_-"/>
  </numFmts>
  <fonts count="9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0"/>
      <color indexed="8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u/>
      <sz val="10"/>
      <color indexed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darkUp">
        <fgColor theme="0" tint="-0.14996795556505021"/>
        <bgColor indexed="65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Border="1"/>
    <xf numFmtId="0" fontId="4" fillId="2" borderId="0" xfId="0" applyFont="1" applyFill="1" applyBorder="1" applyAlignment="1" applyProtection="1">
      <alignment horizontal="left"/>
    </xf>
    <xf numFmtId="164" fontId="3" fillId="2" borderId="0" xfId="0" applyNumberFormat="1" applyFont="1" applyFill="1"/>
    <xf numFmtId="0" fontId="5" fillId="2" borderId="0" xfId="0" applyFont="1" applyFill="1" applyBorder="1" applyAlignment="1"/>
    <xf numFmtId="165" fontId="2" fillId="2" borderId="0" xfId="0" applyNumberFormat="1" applyFont="1" applyFill="1" applyAlignment="1">
      <alignment horizontal="left"/>
    </xf>
    <xf numFmtId="0" fontId="3" fillId="2" borderId="1" xfId="0" applyFont="1" applyFill="1" applyBorder="1" applyAlignment="1">
      <alignment horizontal="centerContinuous"/>
    </xf>
    <xf numFmtId="0" fontId="3" fillId="2" borderId="0" xfId="0" applyFont="1" applyFill="1" applyBorder="1" applyAlignment="1">
      <alignment horizontal="centerContinuous"/>
    </xf>
    <xf numFmtId="0" fontId="3" fillId="2" borderId="2" xfId="0" applyFont="1" applyFill="1" applyBorder="1" applyAlignment="1">
      <alignment horizontal="centerContinuous"/>
    </xf>
    <xf numFmtId="0" fontId="3" fillId="2" borderId="0" xfId="0" applyFont="1" applyFill="1" applyAlignment="1">
      <alignment horizontal="centerContinuous"/>
    </xf>
    <xf numFmtId="165" fontId="2" fillId="2" borderId="0" xfId="0" applyNumberFormat="1" applyFont="1" applyFill="1"/>
    <xf numFmtId="0" fontId="3" fillId="2" borderId="1" xfId="0" applyFont="1" applyFill="1" applyBorder="1"/>
    <xf numFmtId="0" fontId="3" fillId="2" borderId="2" xfId="0" applyFont="1" applyFill="1" applyBorder="1"/>
    <xf numFmtId="0" fontId="4" fillId="2" borderId="0" xfId="0" applyFont="1" applyFill="1" applyBorder="1"/>
    <xf numFmtId="0" fontId="3" fillId="2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165" fontId="2" fillId="0" borderId="0" xfId="0" applyNumberFormat="1" applyFont="1" applyFill="1"/>
    <xf numFmtId="0" fontId="3" fillId="0" borderId="0" xfId="0" applyFont="1" applyFill="1" applyBorder="1"/>
    <xf numFmtId="0" fontId="4" fillId="0" borderId="0" xfId="0" applyFont="1" applyFill="1" applyBorder="1" applyAlignment="1" applyProtection="1">
      <alignment horizontal="left"/>
    </xf>
    <xf numFmtId="164" fontId="3" fillId="0" borderId="0" xfId="0" applyNumberFormat="1" applyFont="1" applyFill="1"/>
    <xf numFmtId="0" fontId="5" fillId="0" borderId="0" xfId="0" applyFont="1" applyFill="1" applyBorder="1" applyAlignment="1"/>
    <xf numFmtId="0" fontId="6" fillId="0" borderId="0" xfId="0" applyFont="1" applyBorder="1" applyAlignment="1"/>
    <xf numFmtId="0" fontId="7" fillId="0" borderId="0" xfId="0" applyFont="1"/>
    <xf numFmtId="166" fontId="3" fillId="3" borderId="3" xfId="1" applyNumberFormat="1" applyFont="1" applyFill="1" applyBorder="1" applyAlignment="1" applyProtection="1"/>
    <xf numFmtId="0" fontId="6" fillId="4" borderId="3" xfId="0" applyFont="1" applyFill="1" applyBorder="1" applyAlignment="1"/>
    <xf numFmtId="0" fontId="8" fillId="0" borderId="0" xfId="0" applyFont="1" applyFill="1" applyBorder="1" applyAlignment="1"/>
    <xf numFmtId="16" fontId="7" fillId="0" borderId="0" xfId="0" applyNumberFormat="1" applyFont="1"/>
    <xf numFmtId="165" fontId="3" fillId="3" borderId="3" xfId="0" applyNumberFormat="1" applyFont="1" applyFill="1" applyBorder="1" applyAlignment="1" applyProtection="1"/>
    <xf numFmtId="0" fontId="7" fillId="0" borderId="0" xfId="0" applyFont="1" applyAlignment="1"/>
    <xf numFmtId="0" fontId="7" fillId="0" borderId="0" xfId="0" applyFont="1" applyFill="1"/>
    <xf numFmtId="165" fontId="3" fillId="5" borderId="3" xfId="0" applyNumberFormat="1" applyFont="1" applyFill="1" applyBorder="1" applyAlignment="1" applyProtection="1"/>
    <xf numFmtId="9" fontId="3" fillId="3" borderId="3" xfId="2" applyFont="1" applyFill="1" applyBorder="1" applyAlignment="1" applyProtection="1"/>
    <xf numFmtId="14" fontId="7" fillId="0" borderId="0" xfId="0" applyNumberFormat="1" applyFont="1"/>
    <xf numFmtId="0" fontId="6" fillId="0" borderId="0" xfId="0" applyFont="1" applyFill="1" applyBorder="1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pwshare/ensites/pcr/riio-ed1/SPDSPM%20201617/00_Consol/02_Final%20Versions/From%20Ofgem%20261017/SPMW_CV_DNO_2017_311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Changes Log"/>
      <sheetName val="Navigation"/>
      <sheetName val="Data Change Log"/>
      <sheetName val="Check Sheet"/>
      <sheetName val="I1 - PCFM Inputs 12-13"/>
      <sheetName val="I2 - PCFM Inputs Nominal"/>
      <sheetName val="I3 - Licence Values"/>
      <sheetName val="I4 - Revenue Pack Inputs"/>
      <sheetName val="I5 - Theft Recovery"/>
      <sheetName val="I6 - RPI"/>
      <sheetName val="F2 - Net Debt &amp; Tax Clawback"/>
      <sheetName val="F8 - Reconciliation to Reg Accs"/>
      <sheetName val="SI1 - Performance Summary"/>
      <sheetName val="S1 - Summary of C1s"/>
      <sheetName val="S2 - Summary of C1s (Real)"/>
      <sheetName val="S3 - C1 Movements (Real)"/>
      <sheetName val="S4 - C1 In Year Summary"/>
      <sheetName val="C1 - Cost Matrix 2011"/>
      <sheetName val="C1 - Cost Matrix 2012"/>
      <sheetName val="C1 - Cost Matrix 2013"/>
      <sheetName val="C1 - Cost Matrix 2014"/>
      <sheetName val="C1 - Cost Matrix 2015"/>
      <sheetName val="C1 - Cost Matrix 2016"/>
      <sheetName val="C1 - Cost Matrix 2017"/>
      <sheetName val="C1 - Cost Matrix 2018"/>
      <sheetName val="C1 - Cost Matrix 2019"/>
      <sheetName val="C1 - Cost Matrix 2020"/>
      <sheetName val="C1 - Cost Matrix 2021"/>
      <sheetName val="C1 - Cost Matrix 2022"/>
      <sheetName val="C1 - Cost Matrix 2023"/>
      <sheetName val="C2 - Connections Inside PC"/>
      <sheetName val="CV1 - Primary Reinforcement"/>
      <sheetName val="CV2 - Secondary Reinforcement"/>
      <sheetName val="CV3 - Fault Level Reinforcement"/>
      <sheetName val="CV4 - NTCC"/>
      <sheetName val="CV5 - Diversions"/>
      <sheetName val="CV6 - Diversions Rail Elec"/>
      <sheetName val="CV7 - Asset Replacement"/>
      <sheetName val="CV8 - Refurbishment no SDI"/>
      <sheetName val="CV9 - Refurbishment SDI"/>
      <sheetName val="CV10 - Civil Works Cond Driven"/>
      <sheetName val="CV11 - Op IT and Telecoms"/>
      <sheetName val="CV12 - Black Start"/>
      <sheetName val="CV13 - BT21CN"/>
      <sheetName val="CV14 - Legal and Safety"/>
      <sheetName val="CV15 - QoS &amp; North of Scot Res"/>
      <sheetName val="CV16 - Flood Mitigation"/>
      <sheetName val="C3 - Physical Security"/>
      <sheetName val="CV17 - RLMs"/>
      <sheetName val="CV18 - OH Clearances"/>
      <sheetName val="CV19 - WSC"/>
      <sheetName val="CV20 - Visual Amenity"/>
      <sheetName val="CV21 - Losses"/>
      <sheetName val="CV22 - Environmental Reporting "/>
      <sheetName val="C4 - IT&amp;T (Non-Op)"/>
      <sheetName val="C5 - Property (Non Op)"/>
      <sheetName val="C6 - V&amp;T (Non Op)"/>
      <sheetName val="C7 - STEPM (Non Op)"/>
      <sheetName val="CV23 - HVP"/>
      <sheetName val="CV23a - HVP1"/>
      <sheetName val="CV23b - HVP2"/>
      <sheetName val="CV23c - HVP3"/>
      <sheetName val="CV23d - HVP4"/>
      <sheetName val="CV23e - HVP5"/>
      <sheetName val="CV24 - HVP DPCR5"/>
      <sheetName val="CV25 - Moorside"/>
      <sheetName val="CV26 - Faults"/>
      <sheetName val="CV27 - Severe Weather 1 in 20"/>
      <sheetName val="CV28 - ONIs"/>
      <sheetName val="CV29 - Tree Cutting"/>
      <sheetName val="CV30 - Inspections"/>
      <sheetName val="CV31 - Repairs and Maint"/>
      <sheetName val="CV32 - Dismantlement"/>
      <sheetName val="C8 - Remote Generation Opex"/>
      <sheetName val="CV33 - Substation Electricity"/>
      <sheetName val="CV34 - Smart Meter Intv DNO"/>
      <sheetName val="C9 - Core CAI"/>
      <sheetName val="C10 - Wayleaves (CAI)"/>
      <sheetName val="CV35 - Op Training (CAI)"/>
      <sheetName val="C11 - V&amp;T (CAI)"/>
      <sheetName val="C12 - Core BS"/>
      <sheetName val="C13 - IT&amp;T (BS)"/>
      <sheetName val="C14 - Property Mgt (BS)"/>
      <sheetName val="C15 - Atypicals 2011"/>
      <sheetName val="C15 - Atypicals 2012"/>
      <sheetName val="C15 - Atypicals 2013"/>
      <sheetName val="C15 - Atypicals 2014"/>
      <sheetName val="C15 - Atypicals 2015"/>
      <sheetName val="C15 - Atypicals 2016"/>
      <sheetName val="C15 - Atypicals 2017"/>
      <sheetName val="C15 - Atypicals 2018"/>
      <sheetName val="C15 - Atypicals 2019"/>
      <sheetName val="C15 - Atypicals 2020"/>
      <sheetName val="C15 - Atypicals 2021"/>
      <sheetName val="C15 - Atypicals 2022"/>
      <sheetName val="C15 - Atypicals 2023"/>
      <sheetName val="CV36 - NIA"/>
      <sheetName val="CV37 - NIC"/>
      <sheetName val="CV38 - IFI &amp; LCN Fund"/>
      <sheetName val="CV39 - DRS"/>
      <sheetName val="C16 - Smart Meter Outside PC"/>
      <sheetName val="C17 - Legacy Meters"/>
      <sheetName val="C18 - De Minimis"/>
      <sheetName val="C19 - Other Consented Activity"/>
      <sheetName val="C20 - Connections Outside PC"/>
      <sheetName val="C21 - Out of Area Networks"/>
      <sheetName val="C22 - Pass-through"/>
      <sheetName val="C23 - Other NABC"/>
      <sheetName val="C24 - Related Party Margin"/>
      <sheetName val="V1 - Total Asset Movements"/>
      <sheetName val="V2 - Cleansing"/>
      <sheetName val="V3 - Connections"/>
      <sheetName val="V4 - Other Asset Movements"/>
      <sheetName val="V5 - Volume Matrix 2011"/>
      <sheetName val="V5 - Volume Matrix 2012"/>
      <sheetName val="V5 - Volume Matrix 2013"/>
      <sheetName val="V5 - Volume Matrix 2014"/>
      <sheetName val="V5 - Volume Matrix 2015"/>
      <sheetName val="V5 - Volume Matrix 2016"/>
      <sheetName val="V5 - Volume Matrix 2017"/>
      <sheetName val="V5 - Volume Matrix 2018"/>
      <sheetName val="V5 - Volume Matrix 2019"/>
      <sheetName val="V5 - Volume Matrix 2020"/>
      <sheetName val="V5 - Volume Matrix 2021"/>
      <sheetName val="V5 - Volume Matrix 2022"/>
      <sheetName val="V5 - Volume Matrix 2023"/>
      <sheetName val="AP1 - Age Profile"/>
      <sheetName val="M1 - Flood Mitigation (site)"/>
      <sheetName val="M2 - DPCR5 WSC Schemes"/>
      <sheetName val="M3 - ED1 WSC Schemes"/>
      <sheetName val="M4 - Enablers for RIIO-ED2"/>
      <sheetName val="M5 - Severe Weather "/>
      <sheetName val="M6 - Metal Theft"/>
      <sheetName val="M7 - Protection Summary"/>
      <sheetName val="M8 - Link Boxes"/>
      <sheetName val="M9a - Trad Streetworks (ex ante"/>
      <sheetName val="M9b - Permit &amp; Lane (ex ante)"/>
      <sheetName val="M9c - Permit &amp; Lane (reopener)"/>
      <sheetName val="M10 - Shetland (SSEH)"/>
      <sheetName val="M11 - Subsea Cables"/>
      <sheetName val="M12 - Moorside (ENWL)"/>
      <sheetName val="M13 - Uncertainty Mech Info"/>
      <sheetName val="M14 - Drivers"/>
      <sheetName val="M15 - MEAV"/>
      <sheetName val="M16 - Forecasts C1"/>
      <sheetName val="M17 - Forecasts TOTEX"/>
    </sheetNames>
    <sheetDataSet>
      <sheetData sheetId="0">
        <row r="12">
          <cell r="D12" t="str">
            <v>SPMW</v>
          </cell>
        </row>
      </sheetData>
      <sheetData sheetId="1"/>
      <sheetData sheetId="2"/>
      <sheetData sheetId="3"/>
      <sheetData sheetId="4"/>
      <sheetData sheetId="5">
        <row r="11">
          <cell r="AJ11">
            <v>23.482107288857211</v>
          </cell>
          <cell r="AK11">
            <v>19.06426761020003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</row>
        <row r="12">
          <cell r="AJ12">
            <v>71.409827628944598</v>
          </cell>
          <cell r="AK12">
            <v>72.114929557267189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</row>
        <row r="13">
          <cell r="AJ13">
            <v>16.202901527011811</v>
          </cell>
          <cell r="AK13">
            <v>17.766261608619036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</row>
        <row r="14">
          <cell r="AJ14">
            <v>18.628362093201464</v>
          </cell>
          <cell r="AK14">
            <v>19.89204339371949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</row>
        <row r="15">
          <cell r="AJ15">
            <v>9.9317415456574594</v>
          </cell>
          <cell r="AK15">
            <v>9.9900493750396357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</row>
        <row r="16">
          <cell r="AJ16">
            <v>9.5892727268872697</v>
          </cell>
          <cell r="AK16">
            <v>19.529495416735749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</row>
        <row r="17">
          <cell r="AJ17">
            <v>75.914610032632837</v>
          </cell>
          <cell r="AK17">
            <v>78.58218057308045</v>
          </cell>
          <cell r="AL17" t="e">
            <v>#VALUE!</v>
          </cell>
          <cell r="AM17" t="e">
            <v>#VALUE!</v>
          </cell>
          <cell r="AN17" t="e">
            <v>#VALUE!</v>
          </cell>
          <cell r="AO17" t="e">
            <v>#VALUE!</v>
          </cell>
          <cell r="AP17" t="e">
            <v>#VALUE!</v>
          </cell>
          <cell r="AQ17" t="e">
            <v>#VALUE!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>
        <row r="28">
          <cell r="BQ28">
            <v>4525.2630408395507</v>
          </cell>
          <cell r="BR28">
            <v>4497.8</v>
          </cell>
          <cell r="BS28">
            <v>4497.8</v>
          </cell>
          <cell r="BT28">
            <v>4497.8</v>
          </cell>
          <cell r="BU28">
            <v>4497.8</v>
          </cell>
          <cell r="BV28">
            <v>4497.8</v>
          </cell>
          <cell r="BW28">
            <v>4497.8</v>
          </cell>
          <cell r="BX28">
            <v>4497.8</v>
          </cell>
        </row>
        <row r="31"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</row>
        <row r="32">
          <cell r="BQ32">
            <v>6797.5</v>
          </cell>
          <cell r="BR32">
            <v>6867.8</v>
          </cell>
          <cell r="BS32">
            <v>6867.8</v>
          </cell>
          <cell r="BT32">
            <v>6867.8</v>
          </cell>
          <cell r="BU32">
            <v>6867.8</v>
          </cell>
          <cell r="BV32">
            <v>6867.8</v>
          </cell>
          <cell r="BW32">
            <v>6867.8</v>
          </cell>
          <cell r="BX32">
            <v>6867.8</v>
          </cell>
        </row>
        <row r="33">
          <cell r="BQ33">
            <v>10494.2</v>
          </cell>
          <cell r="BR33">
            <v>10487.9</v>
          </cell>
          <cell r="BS33">
            <v>10487.9</v>
          </cell>
          <cell r="BT33">
            <v>10487.9</v>
          </cell>
          <cell r="BU33">
            <v>10487.9</v>
          </cell>
          <cell r="BV33">
            <v>10487.9</v>
          </cell>
          <cell r="BW33">
            <v>10487.9</v>
          </cell>
          <cell r="BX33">
            <v>10487.9</v>
          </cell>
        </row>
        <row r="46">
          <cell r="BQ46">
            <v>12308.5</v>
          </cell>
          <cell r="BR46">
            <v>12290</v>
          </cell>
          <cell r="BS46">
            <v>12290</v>
          </cell>
          <cell r="BT46">
            <v>12290</v>
          </cell>
          <cell r="BU46">
            <v>12290</v>
          </cell>
          <cell r="BV46">
            <v>12290</v>
          </cell>
          <cell r="BW46">
            <v>12290</v>
          </cell>
          <cell r="BX46">
            <v>12290</v>
          </cell>
        </row>
        <row r="47">
          <cell r="BQ47">
            <v>14.3</v>
          </cell>
          <cell r="BR47">
            <v>14.8</v>
          </cell>
          <cell r="BS47">
            <v>14.8</v>
          </cell>
          <cell r="BT47">
            <v>14.8</v>
          </cell>
          <cell r="BU47">
            <v>14.8</v>
          </cell>
          <cell r="BV47">
            <v>14.8</v>
          </cell>
          <cell r="BW47">
            <v>14.8</v>
          </cell>
          <cell r="BX47">
            <v>14.8</v>
          </cell>
        </row>
        <row r="48"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</row>
        <row r="49"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</row>
        <row r="52">
          <cell r="BQ52">
            <v>7304.4</v>
          </cell>
          <cell r="BR52">
            <v>7354.8</v>
          </cell>
          <cell r="BS52">
            <v>7354.8</v>
          </cell>
          <cell r="BT52">
            <v>7354.8</v>
          </cell>
          <cell r="BU52">
            <v>7354.8</v>
          </cell>
          <cell r="BV52">
            <v>7354.8</v>
          </cell>
          <cell r="BW52">
            <v>7354.8</v>
          </cell>
          <cell r="BX52">
            <v>7354.8</v>
          </cell>
        </row>
        <row r="53"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</row>
        <row r="54">
          <cell r="BQ54">
            <v>7.6</v>
          </cell>
          <cell r="BR54">
            <v>7.8</v>
          </cell>
          <cell r="BS54">
            <v>7.8</v>
          </cell>
          <cell r="BT54">
            <v>7.8</v>
          </cell>
          <cell r="BU54">
            <v>7.8</v>
          </cell>
          <cell r="BV54">
            <v>7.8</v>
          </cell>
          <cell r="BW54">
            <v>7.8</v>
          </cell>
          <cell r="BX54">
            <v>7.8</v>
          </cell>
        </row>
        <row r="75">
          <cell r="BQ75">
            <v>1741.3</v>
          </cell>
          <cell r="BR75">
            <v>1737.8</v>
          </cell>
          <cell r="BS75">
            <v>1737.8</v>
          </cell>
          <cell r="BT75">
            <v>1737.8</v>
          </cell>
          <cell r="BU75">
            <v>1737.8</v>
          </cell>
          <cell r="BV75">
            <v>1737.8</v>
          </cell>
          <cell r="BW75">
            <v>1737.8</v>
          </cell>
          <cell r="BX75">
            <v>1737.8</v>
          </cell>
        </row>
        <row r="77"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</row>
        <row r="79">
          <cell r="BQ79">
            <v>161.30000000000001</v>
          </cell>
          <cell r="BR79">
            <v>155.6</v>
          </cell>
          <cell r="BS79">
            <v>155.6</v>
          </cell>
          <cell r="BT79">
            <v>155.6</v>
          </cell>
          <cell r="BU79">
            <v>155.6</v>
          </cell>
          <cell r="BV79">
            <v>155.6</v>
          </cell>
          <cell r="BW79">
            <v>155.6</v>
          </cell>
          <cell r="BX79">
            <v>155.6</v>
          </cell>
        </row>
        <row r="82"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</row>
        <row r="85">
          <cell r="BQ85">
            <v>1913.8999999999999</v>
          </cell>
          <cell r="BR85">
            <v>1946.1</v>
          </cell>
          <cell r="BS85">
            <v>1946.1</v>
          </cell>
          <cell r="BT85">
            <v>1946.1</v>
          </cell>
          <cell r="BU85">
            <v>1946.1</v>
          </cell>
          <cell r="BV85">
            <v>1946.1</v>
          </cell>
          <cell r="BW85">
            <v>1946.1</v>
          </cell>
          <cell r="BX85">
            <v>1946.1</v>
          </cell>
        </row>
        <row r="86"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</row>
        <row r="87"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</row>
        <row r="88"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</row>
        <row r="89"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</row>
        <row r="90"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</row>
        <row r="91">
          <cell r="BQ91">
            <v>5.9</v>
          </cell>
          <cell r="BR91">
            <v>5.9</v>
          </cell>
          <cell r="BS91">
            <v>5.9</v>
          </cell>
          <cell r="BT91">
            <v>5.9</v>
          </cell>
          <cell r="BU91">
            <v>5.9</v>
          </cell>
          <cell r="BV91">
            <v>5.9</v>
          </cell>
          <cell r="BW91">
            <v>5.9</v>
          </cell>
          <cell r="BX91">
            <v>5.9</v>
          </cell>
        </row>
        <row r="110">
          <cell r="BQ110">
            <v>223.1</v>
          </cell>
          <cell r="BR110">
            <v>221.7</v>
          </cell>
          <cell r="BS110">
            <v>221.7</v>
          </cell>
          <cell r="BT110">
            <v>221.7</v>
          </cell>
          <cell r="BU110">
            <v>221.7</v>
          </cell>
          <cell r="BV110">
            <v>221.7</v>
          </cell>
          <cell r="BW110">
            <v>221.7</v>
          </cell>
          <cell r="BX110">
            <v>221.7</v>
          </cell>
        </row>
        <row r="112">
          <cell r="BQ112">
            <v>1096.5999999999999</v>
          </cell>
          <cell r="BR112">
            <v>1102.9000000000001</v>
          </cell>
          <cell r="BS112">
            <v>1102.9000000000001</v>
          </cell>
          <cell r="BT112">
            <v>1102.9000000000001</v>
          </cell>
          <cell r="BU112">
            <v>1102.9000000000001</v>
          </cell>
          <cell r="BV112">
            <v>1102.9000000000001</v>
          </cell>
          <cell r="BW112">
            <v>1102.9000000000001</v>
          </cell>
          <cell r="BX112">
            <v>1102.9000000000001</v>
          </cell>
        </row>
        <row r="115">
          <cell r="BQ115">
            <v>83.278700038772243</v>
          </cell>
          <cell r="BR115">
            <v>88.5</v>
          </cell>
          <cell r="BS115">
            <v>88.5</v>
          </cell>
          <cell r="BT115">
            <v>88.5</v>
          </cell>
          <cell r="BU115">
            <v>88.5</v>
          </cell>
          <cell r="BV115">
            <v>88.5</v>
          </cell>
          <cell r="BW115">
            <v>88.5</v>
          </cell>
          <cell r="BX115">
            <v>88.5</v>
          </cell>
        </row>
        <row r="116">
          <cell r="BQ116">
            <v>157.50237685644191</v>
          </cell>
          <cell r="BR116">
            <v>154.5</v>
          </cell>
          <cell r="BS116">
            <v>154.5</v>
          </cell>
          <cell r="BT116">
            <v>154.5</v>
          </cell>
          <cell r="BU116">
            <v>154.5</v>
          </cell>
          <cell r="BV116">
            <v>154.5</v>
          </cell>
          <cell r="BW116">
            <v>154.5</v>
          </cell>
          <cell r="BX116">
            <v>154.5</v>
          </cell>
        </row>
        <row r="117">
          <cell r="BQ117">
            <v>9.3656124894924488</v>
          </cell>
          <cell r="BR117">
            <v>12.9</v>
          </cell>
          <cell r="BS117">
            <v>12.9</v>
          </cell>
          <cell r="BT117">
            <v>12.9</v>
          </cell>
          <cell r="BU117">
            <v>12.9</v>
          </cell>
          <cell r="BV117">
            <v>12.9</v>
          </cell>
          <cell r="BW117">
            <v>12.9</v>
          </cell>
          <cell r="BX117">
            <v>12.9</v>
          </cell>
        </row>
        <row r="118">
          <cell r="BQ118">
            <v>0</v>
          </cell>
          <cell r="BR118">
            <v>0.2</v>
          </cell>
          <cell r="BS118">
            <v>0.2</v>
          </cell>
          <cell r="BT118">
            <v>0.2</v>
          </cell>
          <cell r="BU118">
            <v>0.2</v>
          </cell>
          <cell r="BV118">
            <v>0.2</v>
          </cell>
          <cell r="BW118">
            <v>0.2</v>
          </cell>
          <cell r="BX118">
            <v>0.2</v>
          </cell>
        </row>
      </sheetData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>
        <row r="9">
          <cell r="AI9">
            <v>1503914</v>
          </cell>
          <cell r="AJ9">
            <v>1508672</v>
          </cell>
          <cell r="AK9">
            <v>1512244.7602186692</v>
          </cell>
          <cell r="AL9">
            <v>1515825.9812661866</v>
          </cell>
          <cell r="AM9">
            <v>1519415.6831790565</v>
          </cell>
          <cell r="AN9">
            <v>1523013.8860412322</v>
          </cell>
          <cell r="AO9">
            <v>1526620.6099842291</v>
          </cell>
          <cell r="AP9">
            <v>1530235.875187237</v>
          </cell>
        </row>
        <row r="14">
          <cell r="AI14">
            <v>30.550383461153721</v>
          </cell>
          <cell r="AJ14">
            <v>29.416775161345662</v>
          </cell>
          <cell r="AK14">
            <v>34.9</v>
          </cell>
          <cell r="AL14">
            <v>34.700000000000003</v>
          </cell>
          <cell r="AM14">
            <v>34.5</v>
          </cell>
          <cell r="AN14">
            <v>34.4</v>
          </cell>
          <cell r="AO14">
            <v>34.200000000000003</v>
          </cell>
          <cell r="AP14">
            <v>34</v>
          </cell>
        </row>
        <row r="15">
          <cell r="AI15">
            <v>27.209677892630879</v>
          </cell>
          <cell r="AJ15">
            <v>28.16573820045561</v>
          </cell>
          <cell r="AK15">
            <v>33.5</v>
          </cell>
          <cell r="AL15">
            <v>32.799999999999997</v>
          </cell>
          <cell r="AM15">
            <v>32.1</v>
          </cell>
          <cell r="AN15">
            <v>31.3</v>
          </cell>
          <cell r="AO15">
            <v>30.6</v>
          </cell>
          <cell r="AP15">
            <v>30</v>
          </cell>
        </row>
        <row r="16">
          <cell r="AI16">
            <v>29.820383461153721</v>
          </cell>
          <cell r="AJ16">
            <v>27.96</v>
          </cell>
          <cell r="AK16">
            <v>34.9</v>
          </cell>
          <cell r="AL16">
            <v>34.700000000000003</v>
          </cell>
          <cell r="AM16">
            <v>34.5</v>
          </cell>
          <cell r="AN16">
            <v>34.4</v>
          </cell>
          <cell r="AO16">
            <v>34.200000000000003</v>
          </cell>
          <cell r="AP16">
            <v>34</v>
          </cell>
        </row>
        <row r="17">
          <cell r="AI17">
            <v>26.549677892630879</v>
          </cell>
          <cell r="AJ17">
            <v>26.39</v>
          </cell>
          <cell r="AK17">
            <v>33.5</v>
          </cell>
          <cell r="AL17">
            <v>32.799999999999997</v>
          </cell>
          <cell r="AM17">
            <v>32.1</v>
          </cell>
          <cell r="AN17">
            <v>31.3</v>
          </cell>
          <cell r="AO17">
            <v>30.6</v>
          </cell>
          <cell r="AP17">
            <v>30</v>
          </cell>
        </row>
      </sheetData>
      <sheetData sheetId="144"/>
      <sheetData sheetId="145"/>
      <sheetData sheetId="14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7"/>
  <sheetViews>
    <sheetView tabSelected="1" zoomScale="80" zoomScaleNormal="80" workbookViewId="0">
      <selection activeCell="A3" sqref="A3"/>
    </sheetView>
  </sheetViews>
  <sheetFormatPr defaultColWidth="9.140625" defaultRowHeight="12.75" x14ac:dyDescent="0.2"/>
  <cols>
    <col min="1" max="3" width="2.28515625" style="28" customWidth="1"/>
    <col min="4" max="4" width="89" style="28" bestFit="1" customWidth="1"/>
    <col min="5" max="6" width="1.7109375" style="28" customWidth="1"/>
    <col min="7" max="7" width="16.85546875" style="28" bestFit="1" customWidth="1"/>
    <col min="8" max="12" width="1.7109375" style="28" customWidth="1"/>
    <col min="13" max="13" width="2.5703125" style="28" customWidth="1"/>
    <col min="14" max="14" width="9.140625" style="28"/>
    <col min="15" max="22" width="15.5703125" style="28" bestFit="1" customWidth="1"/>
    <col min="23" max="23" width="9.140625" style="28"/>
    <col min="24" max="24" width="10" style="28" bestFit="1" customWidth="1"/>
    <col min="25" max="25" width="2" style="28" customWidth="1"/>
    <col min="26" max="26" width="22.5703125" style="28" customWidth="1"/>
    <col min="27" max="27" width="15.140625" style="28" customWidth="1"/>
    <col min="28" max="28" width="19.42578125" style="28" customWidth="1"/>
    <col min="29" max="29" width="12.28515625" style="28" bestFit="1" customWidth="1"/>
    <col min="30" max="16384" width="9.140625" style="28"/>
  </cols>
  <sheetData>
    <row r="1" spans="1:29" s="2" customFormat="1" x14ac:dyDescent="0.2">
      <c r="A1" s="1" t="s">
        <v>32</v>
      </c>
      <c r="E1" s="3"/>
      <c r="F1" s="4"/>
      <c r="G1" s="3"/>
      <c r="H1" s="3"/>
      <c r="I1" s="3"/>
      <c r="J1" s="3"/>
      <c r="K1" s="3"/>
      <c r="M1" s="5"/>
      <c r="Z1" s="6"/>
    </row>
    <row r="2" spans="1:29" s="2" customFormat="1" x14ac:dyDescent="0.2">
      <c r="A2" s="7" t="str">
        <f>'[1]Cover Sheet'!$D$12</f>
        <v>SPMW</v>
      </c>
      <c r="E2" s="3"/>
      <c r="F2" s="4"/>
      <c r="G2" s="3"/>
      <c r="H2" s="3"/>
      <c r="I2" s="3"/>
      <c r="J2" s="3"/>
      <c r="K2" s="3"/>
      <c r="M2" s="5"/>
    </row>
    <row r="3" spans="1:29" s="2" customFormat="1" x14ac:dyDescent="0.2">
      <c r="A3" s="7">
        <v>0</v>
      </c>
      <c r="E3" s="3"/>
      <c r="F3" s="4"/>
      <c r="G3" s="3"/>
      <c r="H3" s="3"/>
      <c r="I3" s="3"/>
      <c r="J3" s="3"/>
      <c r="K3" s="3"/>
      <c r="M3" s="5"/>
      <c r="O3" s="8" t="s">
        <v>0</v>
      </c>
      <c r="P3" s="9"/>
      <c r="Q3" s="9"/>
      <c r="R3" s="9"/>
      <c r="S3" s="9"/>
      <c r="T3" s="9"/>
      <c r="U3" s="9"/>
      <c r="V3" s="10"/>
      <c r="W3" s="11" t="s">
        <v>1</v>
      </c>
      <c r="X3" s="11"/>
    </row>
    <row r="4" spans="1:29" s="2" customFormat="1" x14ac:dyDescent="0.2">
      <c r="D4" s="12"/>
      <c r="E4" s="3"/>
      <c r="F4" s="4"/>
      <c r="G4" s="3"/>
      <c r="H4" s="3"/>
      <c r="I4" s="3"/>
      <c r="J4" s="3"/>
      <c r="K4" s="3"/>
      <c r="M4" s="5"/>
      <c r="O4" s="13">
        <v>2016</v>
      </c>
      <c r="P4" s="3">
        <v>2017</v>
      </c>
      <c r="Q4" s="3">
        <v>2018</v>
      </c>
      <c r="R4" s="3">
        <v>2019</v>
      </c>
      <c r="S4" s="3">
        <v>2020</v>
      </c>
      <c r="T4" s="3">
        <v>2021</v>
      </c>
      <c r="U4" s="3">
        <v>2022</v>
      </c>
      <c r="V4" s="14">
        <v>2023</v>
      </c>
      <c r="W4" s="2" t="s">
        <v>2</v>
      </c>
      <c r="X4" s="2" t="s">
        <v>0</v>
      </c>
    </row>
    <row r="5" spans="1:29" s="2" customFormat="1" x14ac:dyDescent="0.2">
      <c r="D5" s="12"/>
      <c r="E5" s="3"/>
      <c r="F5" s="4"/>
      <c r="G5" s="15" t="s">
        <v>3</v>
      </c>
      <c r="H5" s="3"/>
      <c r="I5" s="3"/>
      <c r="J5" s="3"/>
      <c r="K5" s="3"/>
      <c r="M5" s="5"/>
      <c r="N5" s="16"/>
      <c r="O5" s="17"/>
      <c r="P5" s="18"/>
      <c r="Q5" s="18"/>
      <c r="R5" s="18"/>
      <c r="S5" s="18"/>
      <c r="T5" s="18"/>
      <c r="U5" s="18"/>
      <c r="V5" s="19"/>
      <c r="W5" s="16"/>
      <c r="X5" s="16"/>
      <c r="Z5" s="16"/>
    </row>
    <row r="6" spans="1:29" s="20" customFormat="1" x14ac:dyDescent="0.2">
      <c r="B6" s="21"/>
      <c r="D6" s="22"/>
      <c r="E6" s="23"/>
      <c r="F6" s="24"/>
      <c r="G6" s="23"/>
      <c r="H6" s="23"/>
      <c r="I6" s="23"/>
      <c r="J6" s="23"/>
      <c r="K6" s="23"/>
      <c r="L6" s="21"/>
      <c r="M6" s="25"/>
      <c r="N6" s="21"/>
      <c r="Z6" s="26"/>
    </row>
    <row r="7" spans="1:29" s="20" customFormat="1" x14ac:dyDescent="0.2">
      <c r="B7" s="21"/>
      <c r="D7" s="22"/>
      <c r="E7" s="23"/>
      <c r="F7" s="24"/>
      <c r="G7" s="23"/>
      <c r="H7" s="23"/>
      <c r="I7" s="23"/>
      <c r="J7" s="23"/>
      <c r="K7" s="23"/>
      <c r="L7" s="21"/>
      <c r="M7" s="25"/>
      <c r="N7" s="21"/>
      <c r="Z7" s="26"/>
    </row>
    <row r="8" spans="1:29" s="20" customFormat="1" x14ac:dyDescent="0.2">
      <c r="B8" s="21"/>
      <c r="C8" s="27" t="s">
        <v>4</v>
      </c>
      <c r="D8" s="22"/>
      <c r="E8" s="23"/>
      <c r="F8" s="23"/>
      <c r="G8" s="23"/>
      <c r="H8" s="23"/>
      <c r="I8" s="23"/>
      <c r="J8" s="23"/>
      <c r="K8" s="23"/>
      <c r="L8" s="21"/>
      <c r="M8" s="25"/>
      <c r="N8" s="21"/>
      <c r="Z8" s="26"/>
      <c r="AC8" s="26"/>
    </row>
    <row r="9" spans="1:29" x14ac:dyDescent="0.2">
      <c r="D9" s="28" t="s">
        <v>5</v>
      </c>
      <c r="G9" s="28" t="s">
        <v>6</v>
      </c>
      <c r="L9" s="21"/>
      <c r="N9" s="21"/>
      <c r="O9" s="29">
        <f>'[1]M14 - Drivers'!AI9</f>
        <v>1503914</v>
      </c>
      <c r="P9" s="29">
        <f>'[1]M14 - Drivers'!AJ9</f>
        <v>1508672</v>
      </c>
      <c r="Q9" s="29">
        <f>'[1]M14 - Drivers'!AK9</f>
        <v>1512244.7602186692</v>
      </c>
      <c r="R9" s="29">
        <f>'[1]M14 - Drivers'!AL9</f>
        <v>1515825.9812661866</v>
      </c>
      <c r="S9" s="29">
        <f>'[1]M14 - Drivers'!AM9</f>
        <v>1519415.6831790565</v>
      </c>
      <c r="T9" s="29">
        <f>'[1]M14 - Drivers'!AN9</f>
        <v>1523013.8860412322</v>
      </c>
      <c r="U9" s="29">
        <f>'[1]M14 - Drivers'!AO9</f>
        <v>1526620.6099842291</v>
      </c>
      <c r="V9" s="29">
        <f>'[1]M14 - Drivers'!AP9</f>
        <v>1530235.875187237</v>
      </c>
      <c r="W9" s="30"/>
      <c r="X9" s="30"/>
      <c r="Z9" s="31"/>
      <c r="AC9" s="32"/>
    </row>
    <row r="10" spans="1:29" x14ac:dyDescent="0.2">
      <c r="L10" s="21"/>
      <c r="N10" s="21"/>
      <c r="Z10" s="26"/>
    </row>
    <row r="11" spans="1:29" x14ac:dyDescent="0.2">
      <c r="C11" s="27" t="s">
        <v>7</v>
      </c>
      <c r="L11" s="21"/>
      <c r="N11" s="21"/>
      <c r="Z11" s="26"/>
    </row>
    <row r="12" spans="1:29" x14ac:dyDescent="0.2">
      <c r="C12" s="27"/>
      <c r="D12" s="28" t="s">
        <v>8</v>
      </c>
      <c r="G12" s="28" t="s">
        <v>9</v>
      </c>
      <c r="L12" s="21"/>
      <c r="N12" s="21"/>
      <c r="O12" s="33">
        <f>SUM('[1]V1 - Total Asset Movements'!BQ28,'[1]V1 - Total Asset Movements'!BQ46:BQ49,'[1]V1 - Total Asset Movements'!BQ75,'[1]V1 - Total Asset Movements'!BQ77, '[1]V1 - Total Asset Movements'!BQ79,'[1]V1 - Total Asset Movements'!BQ82,'[1]V1 - Total Asset Movements'!BQ110,'[1]V1 - Total Asset Movements'!BQ112)</f>
        <v>20070.363040839544</v>
      </c>
      <c r="P12" s="33">
        <f>SUM('[1]V1 - Total Asset Movements'!BR28,'[1]V1 - Total Asset Movements'!BR46:BR49,'[1]V1 - Total Asset Movements'!BR75,'[1]V1 - Total Asset Movements'!BR77, '[1]V1 - Total Asset Movements'!BR79,'[1]V1 - Total Asset Movements'!BR82,'[1]V1 - Total Asset Movements'!BR110,'[1]V1 - Total Asset Movements'!BR112)</f>
        <v>20020.599999999999</v>
      </c>
      <c r="Q12" s="33">
        <f>SUM('[1]V1 - Total Asset Movements'!BS28,'[1]V1 - Total Asset Movements'!BS46:BS49,'[1]V1 - Total Asset Movements'!BS75,'[1]V1 - Total Asset Movements'!BS77, '[1]V1 - Total Asset Movements'!BS79,'[1]V1 - Total Asset Movements'!BS82,'[1]V1 - Total Asset Movements'!BS110,'[1]V1 - Total Asset Movements'!BS112)</f>
        <v>20020.599999999999</v>
      </c>
      <c r="R12" s="33">
        <f>SUM('[1]V1 - Total Asset Movements'!BT28,'[1]V1 - Total Asset Movements'!BT46:BT49,'[1]V1 - Total Asset Movements'!BT75,'[1]V1 - Total Asset Movements'!BT77, '[1]V1 - Total Asset Movements'!BT79,'[1]V1 - Total Asset Movements'!BT82,'[1]V1 - Total Asset Movements'!BT110,'[1]V1 - Total Asset Movements'!BT112)</f>
        <v>20020.599999999999</v>
      </c>
      <c r="S12" s="33">
        <f>SUM('[1]V1 - Total Asset Movements'!BU28,'[1]V1 - Total Asset Movements'!BU46:BU49,'[1]V1 - Total Asset Movements'!BU75,'[1]V1 - Total Asset Movements'!BU77, '[1]V1 - Total Asset Movements'!BU79,'[1]V1 - Total Asset Movements'!BU82,'[1]V1 - Total Asset Movements'!BU110,'[1]V1 - Total Asset Movements'!BU112)</f>
        <v>20020.599999999999</v>
      </c>
      <c r="T12" s="33">
        <f>SUM('[1]V1 - Total Asset Movements'!BV28,'[1]V1 - Total Asset Movements'!BV46:BV49,'[1]V1 - Total Asset Movements'!BV75,'[1]V1 - Total Asset Movements'!BV77, '[1]V1 - Total Asset Movements'!BV79,'[1]V1 - Total Asset Movements'!BV82,'[1]V1 - Total Asset Movements'!BV110,'[1]V1 - Total Asset Movements'!BV112)</f>
        <v>20020.599999999999</v>
      </c>
      <c r="U12" s="33">
        <f>SUM('[1]V1 - Total Asset Movements'!BW28,'[1]V1 - Total Asset Movements'!BW46:BW49,'[1]V1 - Total Asset Movements'!BW75,'[1]V1 - Total Asset Movements'!BW77, '[1]V1 - Total Asset Movements'!BW79,'[1]V1 - Total Asset Movements'!BW82,'[1]V1 - Total Asset Movements'!BW110,'[1]V1 - Total Asset Movements'!BW112)</f>
        <v>20020.599999999999</v>
      </c>
      <c r="V12" s="33">
        <f>SUM('[1]V1 - Total Asset Movements'!BX28,'[1]V1 - Total Asset Movements'!BX46:BX49,'[1]V1 - Total Asset Movements'!BX75,'[1]V1 - Total Asset Movements'!BX77, '[1]V1 - Total Asset Movements'!BX79,'[1]V1 - Total Asset Movements'!BX82,'[1]V1 - Total Asset Movements'!BX110,'[1]V1 - Total Asset Movements'!BX112)</f>
        <v>20020.599999999999</v>
      </c>
      <c r="W12" s="30"/>
      <c r="X12" s="30"/>
      <c r="Z12" s="31"/>
      <c r="AC12" s="32"/>
    </row>
    <row r="13" spans="1:29" x14ac:dyDescent="0.2">
      <c r="D13" s="28" t="s">
        <v>10</v>
      </c>
      <c r="G13" s="28" t="s">
        <v>9</v>
      </c>
      <c r="O13" s="33">
        <f>SUM('[1]V1 - Total Asset Movements'!BQ31:BQ33,'[1]V1 - Total Asset Movements'!BQ52:BQ53,'[1]V1 - Total Asset Movements'!BQ85:BQ90,'[1]V1 - Total Asset Movements'!BQ115:BQ117)</f>
        <v>26760.146689384706</v>
      </c>
      <c r="P13" s="33">
        <f>SUM('[1]V1 - Total Asset Movements'!BR31:BR33,'[1]V1 - Total Asset Movements'!BR52:BR53,'[1]V1 - Total Asset Movements'!BR85:BR90,'[1]V1 - Total Asset Movements'!BR115:BR117)</f>
        <v>26912.5</v>
      </c>
      <c r="Q13" s="33">
        <f>SUM('[1]V1 - Total Asset Movements'!BS31:BS33,'[1]V1 - Total Asset Movements'!BS52:BS53,'[1]V1 - Total Asset Movements'!BS85:BS90,'[1]V1 - Total Asset Movements'!BS115:BS117)</f>
        <v>26912.5</v>
      </c>
      <c r="R13" s="33">
        <f>SUM('[1]V1 - Total Asset Movements'!BT31:BT33,'[1]V1 - Total Asset Movements'!BT52:BT53,'[1]V1 - Total Asset Movements'!BT85:BT90,'[1]V1 - Total Asset Movements'!BT115:BT117)</f>
        <v>26912.5</v>
      </c>
      <c r="S13" s="33">
        <f>SUM('[1]V1 - Total Asset Movements'!BU31:BU33,'[1]V1 - Total Asset Movements'!BU52:BU53,'[1]V1 - Total Asset Movements'!BU85:BU90,'[1]V1 - Total Asset Movements'!BU115:BU117)</f>
        <v>26912.5</v>
      </c>
      <c r="T13" s="33">
        <f>SUM('[1]V1 - Total Asset Movements'!BV31:BV33,'[1]V1 - Total Asset Movements'!BV52:BV53,'[1]V1 - Total Asset Movements'!BV85:BV90,'[1]V1 - Total Asset Movements'!BV115:BV117)</f>
        <v>26912.5</v>
      </c>
      <c r="U13" s="33">
        <f>SUM('[1]V1 - Total Asset Movements'!BW31:BW33,'[1]V1 - Total Asset Movements'!BW52:BW53,'[1]V1 - Total Asset Movements'!BW85:BW90,'[1]V1 - Total Asset Movements'!BW115:BW117)</f>
        <v>26912.5</v>
      </c>
      <c r="V13" s="33">
        <f>SUM('[1]V1 - Total Asset Movements'!BX31:BX33,'[1]V1 - Total Asset Movements'!BX52:BX53,'[1]V1 - Total Asset Movements'!BX85:BX90,'[1]V1 - Total Asset Movements'!BX115:BX117)</f>
        <v>26912.5</v>
      </c>
      <c r="W13" s="30"/>
      <c r="X13" s="30"/>
      <c r="Z13" s="26"/>
    </row>
    <row r="14" spans="1:29" x14ac:dyDescent="0.2">
      <c r="D14" s="28" t="s">
        <v>11</v>
      </c>
      <c r="G14" s="28" t="s">
        <v>9</v>
      </c>
      <c r="L14" s="21"/>
      <c r="N14" s="21"/>
      <c r="O14" s="33">
        <f>SUM('[1]V1 - Total Asset Movements'!BQ54,'[1]V1 - Total Asset Movements'!BQ91,'[1]V1 - Total Asset Movements'!BQ118)</f>
        <v>13.5</v>
      </c>
      <c r="P14" s="33">
        <f>SUM('[1]V1 - Total Asset Movements'!BR54,'[1]V1 - Total Asset Movements'!BR91,'[1]V1 - Total Asset Movements'!BR118)</f>
        <v>13.899999999999999</v>
      </c>
      <c r="Q14" s="33">
        <f>SUM('[1]V1 - Total Asset Movements'!BS54,'[1]V1 - Total Asset Movements'!BS91,'[1]V1 - Total Asset Movements'!BS118)</f>
        <v>13.899999999999999</v>
      </c>
      <c r="R14" s="33">
        <f>SUM('[1]V1 - Total Asset Movements'!BT54,'[1]V1 - Total Asset Movements'!BT91,'[1]V1 - Total Asset Movements'!BT118)</f>
        <v>13.899999999999999</v>
      </c>
      <c r="S14" s="33">
        <f>SUM('[1]V1 - Total Asset Movements'!BU54,'[1]V1 - Total Asset Movements'!BU91,'[1]V1 - Total Asset Movements'!BU118)</f>
        <v>13.899999999999999</v>
      </c>
      <c r="T14" s="33">
        <f>SUM('[1]V1 - Total Asset Movements'!BV54,'[1]V1 - Total Asset Movements'!BV91,'[1]V1 - Total Asset Movements'!BV118)</f>
        <v>13.899999999999999</v>
      </c>
      <c r="U14" s="33">
        <f>SUM('[1]V1 - Total Asset Movements'!BW54,'[1]V1 - Total Asset Movements'!BW91,'[1]V1 - Total Asset Movements'!BW118)</f>
        <v>13.899999999999999</v>
      </c>
      <c r="V14" s="33">
        <f>SUM('[1]V1 - Total Asset Movements'!BX54,'[1]V1 - Total Asset Movements'!BX91,'[1]V1 - Total Asset Movements'!BX118)</f>
        <v>13.899999999999999</v>
      </c>
      <c r="W14" s="30"/>
      <c r="X14" s="30"/>
      <c r="Z14" s="26"/>
    </row>
    <row r="15" spans="1:29" x14ac:dyDescent="0.2">
      <c r="D15" s="34" t="s">
        <v>12</v>
      </c>
      <c r="G15" s="28" t="s">
        <v>9</v>
      </c>
      <c r="L15" s="21"/>
      <c r="N15" s="21"/>
      <c r="O15" s="33">
        <f>SUM(O12:O14)</f>
        <v>46844.00973022425</v>
      </c>
      <c r="P15" s="33">
        <f t="shared" ref="P15:V15" si="0">SUM(P12:P14)</f>
        <v>46947</v>
      </c>
      <c r="Q15" s="33">
        <f t="shared" si="0"/>
        <v>46947</v>
      </c>
      <c r="R15" s="33">
        <f t="shared" si="0"/>
        <v>46947</v>
      </c>
      <c r="S15" s="33">
        <f t="shared" si="0"/>
        <v>46947</v>
      </c>
      <c r="T15" s="33">
        <f t="shared" si="0"/>
        <v>46947</v>
      </c>
      <c r="U15" s="33">
        <f t="shared" si="0"/>
        <v>46947</v>
      </c>
      <c r="V15" s="33">
        <f t="shared" si="0"/>
        <v>46947</v>
      </c>
      <c r="W15" s="30"/>
      <c r="X15" s="30"/>
      <c r="Z15" s="26"/>
    </row>
    <row r="16" spans="1:29" x14ac:dyDescent="0.2">
      <c r="Z16" s="26"/>
    </row>
    <row r="17" spans="3:32" x14ac:dyDescent="0.2">
      <c r="C17" s="27" t="s">
        <v>13</v>
      </c>
      <c r="Z17" s="31"/>
    </row>
    <row r="18" spans="3:32" x14ac:dyDescent="0.2">
      <c r="D18" s="35" t="s">
        <v>14</v>
      </c>
      <c r="E18" s="35"/>
      <c r="F18" s="35"/>
      <c r="G18" s="35" t="s">
        <v>15</v>
      </c>
      <c r="O18" s="33">
        <f>SUM('[1]I1 - PCFM Inputs 12-13'!AJ11:AJ17)</f>
        <v>225.15882284319264</v>
      </c>
      <c r="P18" s="33">
        <f>SUM('[1]I1 - PCFM Inputs 12-13'!AK11:AK17)</f>
        <v>236.9392275346616</v>
      </c>
      <c r="Q18" s="33" t="e">
        <f>SUM('[1]I1 - PCFM Inputs 12-13'!AL11:AL17)</f>
        <v>#VALUE!</v>
      </c>
      <c r="R18" s="33" t="e">
        <f>SUM('[1]I1 - PCFM Inputs 12-13'!AM11:AM17)</f>
        <v>#VALUE!</v>
      </c>
      <c r="S18" s="33" t="e">
        <f>SUM('[1]I1 - PCFM Inputs 12-13'!AN11:AN17)</f>
        <v>#VALUE!</v>
      </c>
      <c r="T18" s="33" t="e">
        <f>SUM('[1]I1 - PCFM Inputs 12-13'!AO11:AO17)</f>
        <v>#VALUE!</v>
      </c>
      <c r="U18" s="33" t="e">
        <f>SUM('[1]I1 - PCFM Inputs 12-13'!AP11:AP17)</f>
        <v>#VALUE!</v>
      </c>
      <c r="V18" s="33" t="e">
        <f>SUM('[1]I1 - PCFM Inputs 12-13'!AQ11:AQ17)</f>
        <v>#VALUE!</v>
      </c>
      <c r="W18" s="30"/>
      <c r="X18" s="30"/>
      <c r="Z18" s="31"/>
      <c r="AC18" s="35"/>
      <c r="AD18" s="35"/>
      <c r="AE18" s="35"/>
      <c r="AF18" s="35"/>
    </row>
    <row r="19" spans="3:32" x14ac:dyDescent="0.2">
      <c r="D19" s="35" t="s">
        <v>16</v>
      </c>
      <c r="E19" s="35"/>
      <c r="F19" s="35"/>
      <c r="G19" s="35" t="s">
        <v>15</v>
      </c>
      <c r="O19" s="36">
        <v>234.78316333937269</v>
      </c>
      <c r="P19" s="36">
        <v>242.96955661611216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0"/>
      <c r="X19" s="30"/>
      <c r="Z19" s="31"/>
    </row>
    <row r="20" spans="3:32" x14ac:dyDescent="0.2">
      <c r="D20" s="35" t="s">
        <v>17</v>
      </c>
      <c r="E20" s="35"/>
      <c r="F20" s="35"/>
      <c r="G20" s="35" t="s">
        <v>18</v>
      </c>
      <c r="O20" s="37">
        <f>O18/O19</f>
        <v>0.95900753546680717</v>
      </c>
      <c r="P20" s="37">
        <f t="shared" ref="P20:V20" si="1">P18/P19</f>
        <v>0.97518072154620428</v>
      </c>
      <c r="Q20" s="37" t="e">
        <f t="shared" si="1"/>
        <v>#VALUE!</v>
      </c>
      <c r="R20" s="37" t="e">
        <f t="shared" si="1"/>
        <v>#VALUE!</v>
      </c>
      <c r="S20" s="37" t="e">
        <f t="shared" si="1"/>
        <v>#VALUE!</v>
      </c>
      <c r="T20" s="37" t="e">
        <f t="shared" si="1"/>
        <v>#VALUE!</v>
      </c>
      <c r="U20" s="37" t="e">
        <f t="shared" si="1"/>
        <v>#VALUE!</v>
      </c>
      <c r="V20" s="37" t="e">
        <f t="shared" si="1"/>
        <v>#VALUE!</v>
      </c>
      <c r="W20" s="30"/>
      <c r="X20" s="30"/>
      <c r="Z20" s="31"/>
    </row>
    <row r="21" spans="3:32" x14ac:dyDescent="0.2">
      <c r="D21" s="35"/>
      <c r="E21" s="35"/>
      <c r="F21" s="35"/>
      <c r="G21" s="35"/>
      <c r="Z21" s="31"/>
    </row>
    <row r="22" spans="3:32" x14ac:dyDescent="0.2">
      <c r="C22" s="27" t="s">
        <v>19</v>
      </c>
      <c r="D22" s="35"/>
      <c r="E22" s="35"/>
      <c r="F22" s="35"/>
      <c r="G22" s="35"/>
      <c r="Z22" s="31"/>
    </row>
    <row r="23" spans="3:32" x14ac:dyDescent="0.2">
      <c r="C23" s="27"/>
      <c r="D23" s="35" t="s">
        <v>20</v>
      </c>
      <c r="E23" s="35"/>
      <c r="F23" s="35"/>
      <c r="G23" s="35" t="s">
        <v>21</v>
      </c>
      <c r="O23" s="33">
        <f>'[1]M14 - Drivers'!AI14</f>
        <v>30.550383461153721</v>
      </c>
      <c r="P23" s="33">
        <f>'[1]M14 - Drivers'!AJ14</f>
        <v>29.416775161345662</v>
      </c>
      <c r="Q23" s="33">
        <f>'[1]M14 - Drivers'!AK14</f>
        <v>34.9</v>
      </c>
      <c r="R23" s="33">
        <f>'[1]M14 - Drivers'!AL14</f>
        <v>34.700000000000003</v>
      </c>
      <c r="S23" s="33">
        <f>'[1]M14 - Drivers'!AM14</f>
        <v>34.5</v>
      </c>
      <c r="T23" s="33">
        <f>'[1]M14 - Drivers'!AN14</f>
        <v>34.4</v>
      </c>
      <c r="U23" s="33">
        <f>'[1]M14 - Drivers'!AO14</f>
        <v>34.200000000000003</v>
      </c>
      <c r="V23" s="33">
        <f>'[1]M14 - Drivers'!AP14</f>
        <v>34</v>
      </c>
      <c r="W23" s="30"/>
      <c r="X23" s="30"/>
      <c r="Z23" s="31"/>
      <c r="AC23" s="38"/>
    </row>
    <row r="24" spans="3:32" x14ac:dyDescent="0.2">
      <c r="D24" s="35" t="s">
        <v>22</v>
      </c>
      <c r="E24" s="35"/>
      <c r="F24" s="35"/>
      <c r="G24" s="35" t="s">
        <v>23</v>
      </c>
      <c r="O24" s="33">
        <f>'[1]M14 - Drivers'!AI15</f>
        <v>27.209677892630879</v>
      </c>
      <c r="P24" s="33">
        <f>'[1]M14 - Drivers'!AJ15</f>
        <v>28.16573820045561</v>
      </c>
      <c r="Q24" s="33">
        <f>'[1]M14 - Drivers'!AK15</f>
        <v>33.5</v>
      </c>
      <c r="R24" s="33">
        <f>'[1]M14 - Drivers'!AL15</f>
        <v>32.799999999999997</v>
      </c>
      <c r="S24" s="33">
        <f>'[1]M14 - Drivers'!AM15</f>
        <v>32.1</v>
      </c>
      <c r="T24" s="33">
        <f>'[1]M14 - Drivers'!AN15</f>
        <v>31.3</v>
      </c>
      <c r="U24" s="33">
        <f>'[1]M14 - Drivers'!AO15</f>
        <v>30.6</v>
      </c>
      <c r="V24" s="33">
        <f>'[1]M14 - Drivers'!AP15</f>
        <v>30</v>
      </c>
      <c r="W24" s="30"/>
      <c r="X24" s="30"/>
      <c r="Z24" s="31"/>
    </row>
    <row r="25" spans="3:32" x14ac:dyDescent="0.2">
      <c r="D25" s="35" t="s">
        <v>24</v>
      </c>
      <c r="E25" s="35"/>
      <c r="F25" s="35"/>
      <c r="G25" s="35" t="s">
        <v>21</v>
      </c>
      <c r="O25" s="33">
        <f>'[1]M14 - Drivers'!AI16</f>
        <v>29.820383461153721</v>
      </c>
      <c r="P25" s="33">
        <f>'[1]M14 - Drivers'!AJ16</f>
        <v>27.96</v>
      </c>
      <c r="Q25" s="33">
        <f>'[1]M14 - Drivers'!AK16</f>
        <v>34.9</v>
      </c>
      <c r="R25" s="33">
        <f>'[1]M14 - Drivers'!AL16</f>
        <v>34.700000000000003</v>
      </c>
      <c r="S25" s="33">
        <f>'[1]M14 - Drivers'!AM16</f>
        <v>34.5</v>
      </c>
      <c r="T25" s="33">
        <f>'[1]M14 - Drivers'!AN16</f>
        <v>34.4</v>
      </c>
      <c r="U25" s="33">
        <f>'[1]M14 - Drivers'!AO16</f>
        <v>34.200000000000003</v>
      </c>
      <c r="V25" s="33">
        <f>'[1]M14 - Drivers'!AP16</f>
        <v>34</v>
      </c>
      <c r="W25" s="30"/>
      <c r="X25" s="30"/>
      <c r="Z25" s="31"/>
    </row>
    <row r="26" spans="3:32" x14ac:dyDescent="0.2">
      <c r="D26" s="35" t="s">
        <v>25</v>
      </c>
      <c r="E26" s="35"/>
      <c r="F26" s="35"/>
      <c r="G26" s="35" t="s">
        <v>23</v>
      </c>
      <c r="O26" s="33">
        <f>'[1]M14 - Drivers'!AI17</f>
        <v>26.549677892630879</v>
      </c>
      <c r="P26" s="33">
        <f>'[1]M14 - Drivers'!AJ17</f>
        <v>26.39</v>
      </c>
      <c r="Q26" s="33">
        <f>'[1]M14 - Drivers'!AK17</f>
        <v>33.5</v>
      </c>
      <c r="R26" s="33">
        <f>'[1]M14 - Drivers'!AL17</f>
        <v>32.799999999999997</v>
      </c>
      <c r="S26" s="33">
        <f>'[1]M14 - Drivers'!AM17</f>
        <v>32.1</v>
      </c>
      <c r="T26" s="33">
        <f>'[1]M14 - Drivers'!AN17</f>
        <v>31.3</v>
      </c>
      <c r="U26" s="33">
        <f>'[1]M14 - Drivers'!AO17</f>
        <v>30.6</v>
      </c>
      <c r="V26" s="33">
        <f>'[1]M14 - Drivers'!AP17</f>
        <v>30</v>
      </c>
      <c r="W26" s="30"/>
      <c r="X26" s="30"/>
      <c r="Z26" s="31"/>
    </row>
    <row r="27" spans="3:32" x14ac:dyDescent="0.2">
      <c r="D27" s="35"/>
      <c r="E27" s="35"/>
      <c r="F27" s="35"/>
      <c r="G27" s="35"/>
      <c r="Z27" s="31"/>
    </row>
    <row r="28" spans="3:32" x14ac:dyDescent="0.2">
      <c r="C28" s="27" t="s">
        <v>26</v>
      </c>
      <c r="D28" s="35"/>
      <c r="E28" s="35"/>
      <c r="F28" s="35"/>
      <c r="G28" s="35"/>
      <c r="Z28" s="31"/>
    </row>
    <row r="29" spans="3:32" x14ac:dyDescent="0.2">
      <c r="D29" s="35" t="s">
        <v>27</v>
      </c>
      <c r="E29" s="35"/>
      <c r="F29" s="35"/>
      <c r="G29" s="35" t="s">
        <v>15</v>
      </c>
      <c r="O29" s="36">
        <v>109.30224422105131</v>
      </c>
      <c r="P29" s="36">
        <v>100.06770949689047</v>
      </c>
      <c r="Q29" s="36">
        <v>0</v>
      </c>
      <c r="R29" s="36">
        <v>0</v>
      </c>
      <c r="S29" s="36">
        <v>0</v>
      </c>
      <c r="T29" s="36">
        <v>0</v>
      </c>
      <c r="U29" s="36">
        <v>0</v>
      </c>
      <c r="V29" s="36">
        <v>0</v>
      </c>
      <c r="W29" s="30"/>
      <c r="X29" s="30"/>
      <c r="Z29" s="31"/>
    </row>
    <row r="30" spans="3:32" x14ac:dyDescent="0.2">
      <c r="D30" s="35"/>
      <c r="E30" s="35"/>
      <c r="F30" s="35"/>
      <c r="G30" s="35"/>
      <c r="Z30" s="31"/>
    </row>
    <row r="31" spans="3:32" x14ac:dyDescent="0.2">
      <c r="C31" s="27" t="s">
        <v>28</v>
      </c>
      <c r="D31" s="39"/>
      <c r="E31" s="35"/>
      <c r="F31" s="35"/>
      <c r="G31" s="35"/>
      <c r="Z31" s="31"/>
    </row>
    <row r="32" spans="3:32" x14ac:dyDescent="0.2">
      <c r="D32" s="35" t="s">
        <v>29</v>
      </c>
      <c r="E32" s="35"/>
      <c r="F32" s="35"/>
      <c r="G32" s="35" t="s">
        <v>30</v>
      </c>
      <c r="O32" s="36">
        <v>5.6078767123287667</v>
      </c>
      <c r="P32" s="36">
        <v>5.3157051282051286</v>
      </c>
      <c r="Q32" s="36">
        <v>0</v>
      </c>
      <c r="R32" s="36">
        <v>0</v>
      </c>
      <c r="S32" s="36">
        <v>0</v>
      </c>
      <c r="T32" s="36">
        <v>0</v>
      </c>
      <c r="U32" s="36">
        <v>0</v>
      </c>
      <c r="V32" s="36">
        <v>0</v>
      </c>
      <c r="W32" s="30"/>
      <c r="X32" s="30"/>
      <c r="Z32" s="31"/>
      <c r="AC32" s="32"/>
    </row>
    <row r="33" spans="4:26" x14ac:dyDescent="0.2">
      <c r="D33" s="35" t="s">
        <v>31</v>
      </c>
      <c r="E33" s="35"/>
      <c r="F33" s="35"/>
      <c r="G33" s="35" t="s">
        <v>30</v>
      </c>
      <c r="O33" s="36">
        <v>35.55913978494624</v>
      </c>
      <c r="P33" s="36">
        <v>45.259504132231406</v>
      </c>
      <c r="Q33" s="36">
        <v>0</v>
      </c>
      <c r="R33" s="36">
        <v>0</v>
      </c>
      <c r="S33" s="36">
        <v>0</v>
      </c>
      <c r="T33" s="36">
        <v>0</v>
      </c>
      <c r="U33" s="36">
        <v>0</v>
      </c>
      <c r="V33" s="36">
        <v>0</v>
      </c>
      <c r="W33" s="30"/>
      <c r="X33" s="30"/>
      <c r="Z33" s="31"/>
    </row>
    <row r="34" spans="4:26" customFormat="1" x14ac:dyDescent="0.2"/>
    <row r="35" spans="4:26" x14ac:dyDescent="0.2">
      <c r="Z35" s="31"/>
    </row>
    <row r="36" spans="4:26" customFormat="1" x14ac:dyDescent="0.2"/>
    <row r="37" spans="4:26" customFormat="1" x14ac:dyDescent="0.2"/>
  </sheetData>
  <pageMargins left="0.25" right="0.25" top="0.75" bottom="0.75" header="0.3" footer="0.3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IBERDROLA S.A.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Iberdrola S.A.</dc:creator>
  <cp:lastModifiedBy>Iberdrola S.A.</cp:lastModifiedBy>
  <cp:lastPrinted>2017-10-31T16:16:03Z</cp:lastPrinted>
  <dcterms:created xsi:type="dcterms:W3CDTF">2017-10-31T16:15:04Z</dcterms:created>
  <dcterms:modified xsi:type="dcterms:W3CDTF">2017-10-31T16:16:49Z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-1359190503</vt:i4>
  </property>
  <property fmtid="{D5CDD505-2E9C-101B-9397-08002B2CF9AE}" pid="3" name="_NewReviewCycle">
    <vt:lpwstr/>
  </property>
  <property fmtid="{D5CDD505-2E9C-101B-9397-08002B2CF9AE}" pid="4" name="_EmailSubject">
    <vt:lpwstr>annual report</vt:lpwstr>
  </property>
  <property fmtid="{D5CDD505-2E9C-101B-9397-08002B2CF9AE}" pid="5" name="_AuthorEmail">
    <vt:lpwstr>jmcloughlin@spenergynetworks.co.uk</vt:lpwstr>
  </property>
  <property fmtid="{D5CDD505-2E9C-101B-9397-08002B2CF9AE}" pid="6" name="_AuthorEmailDisplayName">
    <vt:lpwstr>Mcloughlin, John</vt:lpwstr>
  </property>
  <property fmtid="{D5CDD505-2E9C-101B-9397-08002B2CF9AE}" pid="7" name="_PreviousAdHocReviewCycleID">
    <vt:i4>-667916425</vt:i4>
  </property>
</Properties>
</file>