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356505\Downloads\"/>
    </mc:Choice>
  </mc:AlternateContent>
  <xr:revisionPtr revIDLastSave="0" documentId="13_ncr:1_{D540FFB2-12DA-4B13-B6B2-CAD767813829}" xr6:coauthVersionLast="47" xr6:coauthVersionMax="47" xr10:uidLastSave="{00000000-0000-0000-0000-000000000000}"/>
  <bookViews>
    <workbookView xWindow="20370" yWindow="-120" windowWidth="29040" windowHeight="15840" xr2:uid="{5B6566C6-3219-4D37-ABA4-7EC6DA4F088B}"/>
  </bookViews>
  <sheets>
    <sheet name="SI1 - Performance Summary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8" i="1" l="1"/>
  <c r="P38" i="1"/>
  <c r="O38" i="1"/>
  <c r="N38" i="1"/>
  <c r="M38" i="1"/>
  <c r="S38" i="1" s="1"/>
  <c r="S37" i="1"/>
  <c r="S36" i="1"/>
  <c r="Q33" i="1"/>
  <c r="P33" i="1"/>
  <c r="O33" i="1"/>
  <c r="N33" i="1"/>
  <c r="M33" i="1"/>
  <c r="Q32" i="1"/>
  <c r="P32" i="1"/>
  <c r="O32" i="1"/>
  <c r="N32" i="1"/>
  <c r="M32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M19" i="1"/>
  <c r="S18" i="1"/>
  <c r="Q17" i="1"/>
  <c r="Q19" i="1" s="1"/>
  <c r="P17" i="1"/>
  <c r="P19" i="1" s="1"/>
  <c r="O17" i="1"/>
  <c r="O19" i="1" s="1"/>
  <c r="N17" i="1"/>
  <c r="N19" i="1" s="1"/>
  <c r="M17" i="1"/>
  <c r="S17" i="1" s="1"/>
  <c r="S19" i="1" s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Q13" i="1"/>
  <c r="P13" i="1"/>
  <c r="O13" i="1"/>
  <c r="N13" i="1"/>
  <c r="N12" i="1" s="1"/>
  <c r="M13" i="1"/>
  <c r="M12" i="1" s="1"/>
  <c r="L13" i="1"/>
  <c r="K13" i="1"/>
  <c r="J13" i="1"/>
  <c r="I13" i="1"/>
  <c r="H13" i="1"/>
  <c r="G13" i="1"/>
  <c r="F13" i="1"/>
  <c r="F12" i="1" s="1"/>
  <c r="E13" i="1"/>
  <c r="E12" i="1" s="1"/>
  <c r="Q12" i="1"/>
  <c r="P12" i="1"/>
  <c r="O12" i="1"/>
  <c r="L12" i="1"/>
  <c r="K12" i="1"/>
  <c r="J12" i="1"/>
  <c r="I12" i="1"/>
  <c r="H12" i="1"/>
  <c r="G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Q8" i="1"/>
  <c r="P8" i="1"/>
  <c r="O8" i="1"/>
  <c r="N8" i="1"/>
  <c r="M8" i="1"/>
  <c r="L8" i="1"/>
  <c r="K8" i="1"/>
  <c r="J8" i="1"/>
  <c r="I8" i="1"/>
  <c r="H8" i="1"/>
  <c r="G8" i="1"/>
  <c r="F8" i="1"/>
  <c r="E8" i="1"/>
  <c r="A3" i="1" a="1"/>
  <c r="A3" i="1" s="1"/>
  <c r="A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<sst xmlns="http://schemas.openxmlformats.org/spreadsheetml/2006/main" count="52" uniqueCount="37">
  <si>
    <t>RIIO-ED2</t>
  </si>
  <si>
    <t>RIIO-ED1</t>
  </si>
  <si>
    <t>Total</t>
  </si>
  <si>
    <t>Number of Customers</t>
  </si>
  <si>
    <t>Units</t>
  </si>
  <si>
    <t>No. of customers on DNOs network</t>
  </si>
  <si>
    <t>#</t>
  </si>
  <si>
    <t>Network Length</t>
  </si>
  <si>
    <t>Overhead lines</t>
  </si>
  <si>
    <t>km</t>
  </si>
  <si>
    <t>Underground cables</t>
  </si>
  <si>
    <t>Other (Subsea cables)</t>
  </si>
  <si>
    <t>Total DNO Network Length</t>
  </si>
  <si>
    <t>Total Expenditure (TOTEX)</t>
  </si>
  <si>
    <t>Total Expenditure (20/21 prices)</t>
  </si>
  <si>
    <t>£m 20/21 prices</t>
  </si>
  <si>
    <t>Total Allowance (20/21 prices)</t>
  </si>
  <si>
    <t>% of Allowed</t>
  </si>
  <si>
    <t>%</t>
  </si>
  <si>
    <t>Quality of Service (unplanned and unweighted)</t>
  </si>
  <si>
    <t>Customers Interrupted (including exceptional events)</t>
  </si>
  <si>
    <t>CI</t>
  </si>
  <si>
    <t>Customers Minutes Lost (including exceptional events)</t>
  </si>
  <si>
    <t>CML</t>
  </si>
  <si>
    <t>Customers Interrupted (excluding exceptional events)</t>
  </si>
  <si>
    <t>Customers Minutes Lost (excluding exceptional events)</t>
  </si>
  <si>
    <t>Unrestricted Domestic Tariff (adjusted for typical consumption)</t>
  </si>
  <si>
    <t>Tariff Charge</t>
  </si>
  <si>
    <t>£ 20/21 prices</t>
  </si>
  <si>
    <t>£ nominal prices</t>
  </si>
  <si>
    <t>Connections</t>
  </si>
  <si>
    <t>Average Time to quote (LVSSA)</t>
  </si>
  <si>
    <t>Days</t>
  </si>
  <si>
    <t>Average Time to connect (LVSSA)</t>
  </si>
  <si>
    <t>Completed Connections in Regulatory Year</t>
  </si>
  <si>
    <t>Completed connections in regulatory year - metered</t>
  </si>
  <si>
    <t>Completed connections in regulatory year - unmetered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</si>
</sst>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CCFFFF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4" fillId="2" borderId="1" xfId="0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164" fontId="0" fillId="0" borderId="0" xfId="0" applyNumberFormat="1"/>
    <xf numFmtId="0" fontId="3" fillId="4" borderId="5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164" fontId="7" fillId="0" borderId="0" xfId="0" applyNumberFormat="1" applyFont="1"/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164" fontId="0" fillId="3" borderId="4" xfId="0" applyNumberForma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164" fontId="3" fillId="5" borderId="2" xfId="0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64" fontId="0" fillId="6" borderId="4" xfId="1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165" fontId="3" fillId="5" borderId="4" xfId="2" applyNumberFormat="1" applyFont="1" applyFill="1" applyBorder="1" applyAlignment="1">
      <alignment vertical="center"/>
    </xf>
    <xf numFmtId="165" fontId="3" fillId="5" borderId="2" xfId="2" applyNumberFormat="1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164" fontId="0" fillId="6" borderId="4" xfId="1" applyFont="1" applyFill="1" applyBorder="1" applyAlignment="1">
      <alignment horizontal="center" vertical="center"/>
    </xf>
    <xf numFmtId="164" fontId="2" fillId="0" borderId="0" xfId="0" applyNumberFormat="1" applyFont="1"/>
    <xf numFmtId="164" fontId="3" fillId="5" borderId="2" xfId="1" applyFont="1" applyFill="1" applyBorder="1" applyAlignment="1">
      <alignment vertical="center"/>
    </xf>
    <xf numFmtId="164" fontId="0" fillId="0" borderId="0" xfId="0" applyNumberFormat="1" applyAlignment="1">
      <alignment horizontal="center" vertical="center"/>
    </xf>
    <xf numFmtId="43" fontId="0" fillId="0" borderId="0" xfId="0" applyNumberForma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berdrola.sharepoint.com/sites/PCR_RIIO_ED2/SPDSPM%20202324/00_Consol/02_Final%20Version/Re-submission%202%20311024/SPD_Costs_and_volumes_and_revenue_Oct%202024.xlsx" TargetMode="External"/><Relationship Id="rId1" Type="http://schemas.openxmlformats.org/officeDocument/2006/relationships/externalLinkPath" Target="https://iberdrola.sharepoint.com/sites/PCR_RIIO_ED2/SPDSPM%20202324/00_Consol/02_Final%20Version/Re-submission%202%20311024/SPD_Costs_and_volumes_and_revenue_Oc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Sheet"/>
      <sheetName val="TEMPLATE"/>
      <sheetName val="Navigation"/>
      <sheetName val="Changes Log"/>
      <sheetName val="Data Change Log"/>
      <sheetName val="Check Sheet"/>
      <sheetName val="PCFM Interface"/>
      <sheetName val="T1 - PCFM Totex Inputs 20-21"/>
      <sheetName val="T2 - PCFM Actual Totex"/>
      <sheetName val="T3 - PCFM Forecast Totex"/>
      <sheetName val="T4 - PCFM Cap Rate 2 Totex"/>
      <sheetName val="T5 - Forecasts C1"/>
      <sheetName val="R1 - PCDs"/>
      <sheetName val="R2 - UIOLI"/>
      <sheetName val="R3 - Re-openers"/>
      <sheetName val="R4 - Volume Drivers and Other"/>
      <sheetName val="R5 - ODI"/>
      <sheetName val="R5a - ODI Link Table"/>
      <sheetName val="R6 - PT"/>
      <sheetName val="R7 - ORA"/>
      <sheetName val="I3 - Licence Values"/>
      <sheetName val="I5 - Theft Recovery"/>
      <sheetName val="I6  - Inflation"/>
      <sheetName val="SI1 - Performance Summary"/>
      <sheetName val="S1 - Summary of C1s"/>
      <sheetName val="S2 - Summary of C1s (Real)"/>
      <sheetName val="S3 - C1 Movements (Real)"/>
      <sheetName val="C1 - Cost Matrix ED1"/>
      <sheetName val="C1 - Cost Matrix ED2"/>
      <sheetName val="C1 - Cost Matrix 2016"/>
      <sheetName val="C1 - Cost Matrix 2017"/>
      <sheetName val="C1 - Cost Matrix 2018"/>
      <sheetName val="C1 - Cost Matrix 2019"/>
      <sheetName val="C1 - Cost Matrix 2020"/>
      <sheetName val="C1 - Cost Matrix 2021"/>
      <sheetName val="C1 - Cost Matrix 2022"/>
      <sheetName val="C1 - Cost Matrix 2023"/>
      <sheetName val="C1 - Cost Matrix 2024"/>
      <sheetName val="C1 - Cost Matrix 2025"/>
      <sheetName val="C1 - Cost Matrix 2026"/>
      <sheetName val="C1 - Cost Matrix 2027"/>
      <sheetName val="C1 - Cost Matrix 2028"/>
      <sheetName val="C2 - Connections Inside PC"/>
      <sheetName val="CV1 - Primary Reinforcement"/>
      <sheetName val="CV2 - Secondary Reinforcement"/>
      <sheetName val="CV2a - Off Gas Grid PCD"/>
      <sheetName val="CV3 - Fault Level Reinforcement"/>
      <sheetName val="CV4 - NTCC"/>
      <sheetName val="CV5 - Diversions"/>
      <sheetName val="CV6 - Diversions Rail Elec"/>
      <sheetName val="CV7 - Asset Replacement"/>
      <sheetName val="CV7a - Asset Repl NARM"/>
      <sheetName val="CV7b - Asset Repl Non NARM"/>
      <sheetName val="CV7c - Asset Repl Civils Driven"/>
      <sheetName val="CV8 - Refurbishment Non NARM"/>
      <sheetName val="CV9 - Refurbishment NARM"/>
      <sheetName val="CV10 - Civil Works Cond Driv"/>
      <sheetName val="CV11 - Op IT &amp; Telecoms"/>
      <sheetName val="CV12 - ESR"/>
      <sheetName val="CV13 - BT21CN"/>
      <sheetName val="CV14 - Legal &amp; Safety"/>
      <sheetName val="CV15 - QoS &amp; North of Scotland"/>
      <sheetName val="CV16 - Flood Mitigation"/>
      <sheetName val="C3 - Physical Security"/>
      <sheetName val="CV17 - RLMs"/>
      <sheetName val="CV18 - OH Clearances"/>
      <sheetName val="CV19 - WSC"/>
      <sheetName val="CV20 - Visual Amenity"/>
      <sheetName val="CV21 - Losses"/>
      <sheetName val="CV22 - Environmental Reporting"/>
      <sheetName val="C4 - IT&amp;T (Non-Op)"/>
      <sheetName val="C5 - Property (Non-Op)"/>
      <sheetName val="C6 - V&amp;T (Non-Op)"/>
      <sheetName val="C7 - STEPM (Non-Op)"/>
      <sheetName val="CV23 - HVP DR5 &amp; ED1"/>
      <sheetName val="CV24 - HVP ED2"/>
      <sheetName val="C25 - Shetland"/>
      <sheetName val="CV42 - West Coast of Cumbria"/>
      <sheetName val="CV43 - Smart Street"/>
      <sheetName val="CV26 - Faults"/>
      <sheetName val="CV27 - Severe Weather 1 in 20"/>
      <sheetName val="CV28 - ONIs"/>
      <sheetName val="CV29 - Tree Cutting"/>
      <sheetName val="CV30 - Inspections"/>
      <sheetName val="CV31 - Repairs &amp; Maintenance"/>
      <sheetName val="CV32 - Dismantlement"/>
      <sheetName val="C8 - Remote Generation Opex"/>
      <sheetName val="CV33 - Substation Electricity"/>
      <sheetName val="CV34 - Smart Meter Intv DNO"/>
      <sheetName val="CV35 - Op Training (CAI)"/>
      <sheetName val="C9 - Core CAI"/>
      <sheetName val="C10 - Wayleaves (CAI)"/>
      <sheetName val="C11 - V&amp;T (CAI)"/>
      <sheetName val="C12 - Core Business Support"/>
      <sheetName val="C13 - IT&amp;T (BS)"/>
      <sheetName val="C14 - Property Mgt (BS)"/>
      <sheetName val="C15a - Atypicals Inside Totex"/>
      <sheetName val="C15b - Atypicals Excluded Totex"/>
      <sheetName val="C15c - Atypicals Non PC"/>
      <sheetName val="CV36 - NIA"/>
      <sheetName val="CV37 - NIC"/>
      <sheetName val="CV38 - LCN Fund"/>
      <sheetName val="CV39 - DRS"/>
      <sheetName val="CV40 - SIF"/>
      <sheetName val="C16 - Smart Meter Outside PC"/>
      <sheetName val="C17 - Legacy Meters"/>
      <sheetName val="C18 - De Minimis"/>
      <sheetName val="C19 - Other Consented Activity"/>
      <sheetName val="C20 - Connections Outside PC"/>
      <sheetName val="C21 - Out of Area Networks"/>
      <sheetName val="C22 - Pass Through"/>
      <sheetName val="C23 - Other NABC"/>
      <sheetName val="C24 - Related Party Margin"/>
      <sheetName val="AP1 - Age Profile"/>
      <sheetName val="V1 - Total Asset Movements"/>
      <sheetName val="V2 - Cleansing"/>
      <sheetName val="V3 - Connections"/>
      <sheetName val="V4 - Other Asset Movements"/>
      <sheetName val="V5 - Volume Matrix 2016"/>
      <sheetName val="V5 - Volume Matrix 2017"/>
      <sheetName val="V5 - Volume Matrix 2018"/>
      <sheetName val="V5 - Volume Matrix 2019"/>
      <sheetName val="V5 - Volume Matrix 2020"/>
      <sheetName val="V5 - Volume Matrix 2021"/>
      <sheetName val="V5 - Volume Matrix 2022"/>
      <sheetName val="V5 - Volume Matrix 2023"/>
      <sheetName val="V5 - Volume Matrix 2024"/>
      <sheetName val="V5 - Volume Matrix 2025"/>
      <sheetName val="V5 - Volume Matrix 2026"/>
      <sheetName val="V5 - Volume Matrix 2027"/>
      <sheetName val="V5 - Volume Matrix 2028"/>
      <sheetName val="M1 - Flood Mitigation (Site)"/>
      <sheetName val="M2 - ED2 WSC Projects"/>
      <sheetName val="M3 - ED1 WSC Projects"/>
      <sheetName val="M4 - Vulnerability Deliverables"/>
      <sheetName val="M6 - SRVD &amp; LVSVD"/>
      <sheetName val="M7 - SRVD Flexibility"/>
      <sheetName val="M9 - Streetworks"/>
      <sheetName val="M11a - Subsea Cable (Proactive)"/>
      <sheetName val="M11b - Subsea Cable (Reactive)"/>
      <sheetName val="M12 - West Coast of Cumbria"/>
      <sheetName val="M14 - Drivers"/>
      <sheetName val="M18 - FTE"/>
      <sheetName val="M19 - DSO"/>
      <sheetName val="M20 - LCT"/>
      <sheetName val="M29 - D&amp;D"/>
      <sheetName val="M31 - Dig, Fix &amp; Go (ENWL)"/>
    </sheetNames>
    <sheetDataSet>
      <sheetData sheetId="0">
        <row r="13">
          <cell r="E13" t="str">
            <v>SPD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5">
          <cell r="G35">
            <v>264.6052706394006</v>
          </cell>
          <cell r="H35">
            <v>350.93748183341268</v>
          </cell>
          <cell r="I35">
            <v>332.0273025158595</v>
          </cell>
          <cell r="J35">
            <v>325.68378741589208</v>
          </cell>
          <cell r="K35">
            <v>321.66981732102602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5">
          <cell r="E35">
            <v>2.4240986717267554</v>
          </cell>
          <cell r="F35">
            <v>2.75</v>
          </cell>
          <cell r="G35">
            <v>2.75</v>
          </cell>
          <cell r="H35">
            <v>2.75</v>
          </cell>
          <cell r="I35">
            <v>2.75</v>
          </cell>
        </row>
        <row r="75">
          <cell r="E75">
            <v>27.875</v>
          </cell>
          <cell r="F75">
            <v>25.69</v>
          </cell>
          <cell r="G75">
            <v>25.69</v>
          </cell>
          <cell r="H75">
            <v>25.69</v>
          </cell>
          <cell r="I75">
            <v>25.69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4">
          <cell r="K4">
            <v>2016</v>
          </cell>
          <cell r="L4">
            <v>2017</v>
          </cell>
          <cell r="M4">
            <v>2018</v>
          </cell>
          <cell r="N4">
            <v>2019</v>
          </cell>
          <cell r="O4">
            <v>2020</v>
          </cell>
          <cell r="P4">
            <v>2021</v>
          </cell>
          <cell r="Q4">
            <v>2022</v>
          </cell>
          <cell r="R4">
            <v>2023</v>
          </cell>
          <cell r="S4">
            <v>2024</v>
          </cell>
          <cell r="T4">
            <v>2025</v>
          </cell>
          <cell r="U4">
            <v>2026</v>
          </cell>
          <cell r="V4">
            <v>2027</v>
          </cell>
          <cell r="W4">
            <v>2028</v>
          </cell>
        </row>
        <row r="5">
          <cell r="K5" t="str">
            <v>£m</v>
          </cell>
          <cell r="L5" t="str">
            <v>£m</v>
          </cell>
          <cell r="M5" t="str">
            <v>£m</v>
          </cell>
          <cell r="N5" t="str">
            <v>£m</v>
          </cell>
          <cell r="O5" t="str">
            <v>£m</v>
          </cell>
          <cell r="P5" t="str">
            <v>£m</v>
          </cell>
          <cell r="Q5" t="str">
            <v>£m</v>
          </cell>
          <cell r="R5" t="str">
            <v>£m</v>
          </cell>
          <cell r="S5" t="str">
            <v>£m</v>
          </cell>
          <cell r="T5" t="str">
            <v>£m</v>
          </cell>
          <cell r="U5" t="str">
            <v>£m</v>
          </cell>
          <cell r="V5" t="str">
            <v>£m</v>
          </cell>
          <cell r="W5" t="str">
            <v>£m</v>
          </cell>
        </row>
        <row r="7">
          <cell r="K7">
            <v>259.43333333333334</v>
          </cell>
          <cell r="L7">
            <v>264.99166666666673</v>
          </cell>
          <cell r="M7">
            <v>274.90833333333336</v>
          </cell>
          <cell r="N7">
            <v>283.30833333333334</v>
          </cell>
          <cell r="O7">
            <v>290.64166666666665</v>
          </cell>
          <cell r="P7">
            <v>294.16666666666669</v>
          </cell>
          <cell r="Q7">
            <v>311.1583333333333</v>
          </cell>
          <cell r="R7">
            <v>351.2166666666667</v>
          </cell>
          <cell r="S7">
            <v>376.71650221738128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K8">
            <v>1.1338815366825132</v>
          </cell>
          <cell r="L8">
            <v>1.110097801817667</v>
          </cell>
          <cell r="M8">
            <v>1.0700536542483858</v>
          </cell>
          <cell r="N8">
            <v>1.0383269111980469</v>
          </cell>
          <cell r="O8">
            <v>1.0121283367262093</v>
          </cell>
          <cell r="P8">
            <v>1</v>
          </cell>
          <cell r="Q8">
            <v>0.94539221725273859</v>
          </cell>
          <cell r="R8">
            <v>0.83756465619513121</v>
          </cell>
          <cell r="S8">
            <v>0.78087013692041596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>
        <row r="28">
          <cell r="A28" t="str">
            <v>Overhead Pole Line</v>
          </cell>
          <cell r="D28" t="str">
            <v>km</v>
          </cell>
          <cell r="BB28">
            <v>2306.6</v>
          </cell>
          <cell r="BC28">
            <v>2291.9</v>
          </cell>
          <cell r="BD28">
            <v>2273.8000000000002</v>
          </cell>
          <cell r="BE28">
            <v>2253.8000000000002</v>
          </cell>
          <cell r="BF28">
            <v>2234.7000000000012</v>
          </cell>
          <cell r="BG28">
            <v>2218.6</v>
          </cell>
          <cell r="BH28">
            <v>2204.4</v>
          </cell>
          <cell r="BI28">
            <v>2193.8000000000002</v>
          </cell>
          <cell r="BJ28">
            <v>2168.6999999999998</v>
          </cell>
          <cell r="BK28">
            <v>2168.6999999999998</v>
          </cell>
          <cell r="BL28">
            <v>2168.6999999999998</v>
          </cell>
          <cell r="BM28">
            <v>2168.6999999999998</v>
          </cell>
          <cell r="BN28">
            <v>2168.6999999999998</v>
          </cell>
        </row>
        <row r="29">
          <cell r="A29" t="str">
            <v>Overhead Pole Line</v>
          </cell>
          <cell r="D29" t="str">
            <v>Each</v>
          </cell>
          <cell r="BB29">
            <v>34207</v>
          </cell>
          <cell r="BC29">
            <v>33712</v>
          </cell>
          <cell r="BD29">
            <v>33367</v>
          </cell>
          <cell r="BE29">
            <v>32908</v>
          </cell>
          <cell r="BF29">
            <v>32284</v>
          </cell>
          <cell r="BG29">
            <v>31665</v>
          </cell>
          <cell r="BH29">
            <v>31152</v>
          </cell>
          <cell r="BI29">
            <v>30815</v>
          </cell>
          <cell r="BJ29">
            <v>30443</v>
          </cell>
          <cell r="BK29">
            <v>30443</v>
          </cell>
          <cell r="BL29">
            <v>30443</v>
          </cell>
          <cell r="BM29">
            <v>30443</v>
          </cell>
          <cell r="BN29">
            <v>30443</v>
          </cell>
        </row>
        <row r="30">
          <cell r="A30" t="str">
            <v>Overhead Pole Line</v>
          </cell>
          <cell r="D30" t="str">
            <v>Each</v>
          </cell>
          <cell r="BB30">
            <v>60552</v>
          </cell>
          <cell r="BC30">
            <v>60180</v>
          </cell>
          <cell r="BD30">
            <v>59828</v>
          </cell>
          <cell r="BE30">
            <v>59340</v>
          </cell>
          <cell r="BF30">
            <v>59000</v>
          </cell>
          <cell r="BG30">
            <v>58657</v>
          </cell>
          <cell r="BH30">
            <v>58402</v>
          </cell>
          <cell r="BI30">
            <v>58175</v>
          </cell>
          <cell r="BJ30">
            <v>57373</v>
          </cell>
          <cell r="BK30">
            <v>57373</v>
          </cell>
          <cell r="BL30">
            <v>57373</v>
          </cell>
          <cell r="BM30">
            <v>57373</v>
          </cell>
          <cell r="BN30">
            <v>57373</v>
          </cell>
        </row>
        <row r="31">
          <cell r="A31" t="str">
            <v>Cable</v>
          </cell>
          <cell r="D31" t="str">
            <v>km</v>
          </cell>
          <cell r="BB31">
            <v>8.5</v>
          </cell>
          <cell r="BC31">
            <v>12.1</v>
          </cell>
          <cell r="BD31">
            <v>12.4</v>
          </cell>
          <cell r="BE31">
            <v>13</v>
          </cell>
          <cell r="BF31">
            <v>13</v>
          </cell>
          <cell r="BG31">
            <v>13.1</v>
          </cell>
          <cell r="BH31">
            <v>13</v>
          </cell>
          <cell r="BI31">
            <v>12.8</v>
          </cell>
          <cell r="BJ31">
            <v>12.9</v>
          </cell>
          <cell r="BK31">
            <v>12.9</v>
          </cell>
          <cell r="BL31">
            <v>12.9</v>
          </cell>
          <cell r="BM31">
            <v>12.9</v>
          </cell>
          <cell r="BN31">
            <v>12.9</v>
          </cell>
        </row>
        <row r="32">
          <cell r="A32" t="str">
            <v>Cable</v>
          </cell>
          <cell r="D32" t="str">
            <v>km</v>
          </cell>
          <cell r="BB32">
            <v>9215.2000000000007</v>
          </cell>
          <cell r="BC32">
            <v>9326.4</v>
          </cell>
          <cell r="BD32">
            <v>9451.6000000000022</v>
          </cell>
          <cell r="BE32">
            <v>9518.7000000000007</v>
          </cell>
          <cell r="BF32">
            <v>9584.7999999999993</v>
          </cell>
          <cell r="BG32">
            <v>9656</v>
          </cell>
          <cell r="BH32">
            <v>9750.4</v>
          </cell>
          <cell r="BI32">
            <v>9871.7999999999993</v>
          </cell>
          <cell r="BJ32">
            <v>10019.200000000001</v>
          </cell>
          <cell r="BK32">
            <v>10019.200000000001</v>
          </cell>
          <cell r="BL32">
            <v>10019.200000000001</v>
          </cell>
          <cell r="BM32">
            <v>10019.200000000001</v>
          </cell>
          <cell r="BN32">
            <v>10019.200000000001</v>
          </cell>
        </row>
        <row r="33">
          <cell r="A33" t="str">
            <v>Cable</v>
          </cell>
          <cell r="D33" t="str">
            <v>km</v>
          </cell>
          <cell r="BB33">
            <v>14685.3</v>
          </cell>
          <cell r="BC33">
            <v>14634.2</v>
          </cell>
          <cell r="BD33">
            <v>14607.8</v>
          </cell>
          <cell r="BE33">
            <v>14584.5</v>
          </cell>
          <cell r="BF33">
            <v>14555.1</v>
          </cell>
          <cell r="BG33">
            <v>14534.5</v>
          </cell>
          <cell r="BH33">
            <v>14512.4</v>
          </cell>
          <cell r="BI33">
            <v>14487.8</v>
          </cell>
          <cell r="BJ33">
            <v>14456.9</v>
          </cell>
          <cell r="BK33">
            <v>14456.9</v>
          </cell>
          <cell r="BL33">
            <v>14456.9</v>
          </cell>
          <cell r="BM33">
            <v>14456.9</v>
          </cell>
          <cell r="BN33">
            <v>14456.9</v>
          </cell>
        </row>
        <row r="34">
          <cell r="A34" t="str">
            <v>Cable</v>
          </cell>
          <cell r="D34" t="str">
            <v>No. of Mains</v>
          </cell>
          <cell r="BB34">
            <v>79605</v>
          </cell>
          <cell r="BC34">
            <v>79605</v>
          </cell>
          <cell r="BD34">
            <v>79605</v>
          </cell>
          <cell r="BE34">
            <v>79605</v>
          </cell>
          <cell r="BF34">
            <v>79605</v>
          </cell>
          <cell r="BG34">
            <v>79605</v>
          </cell>
          <cell r="BH34">
            <v>79605</v>
          </cell>
          <cell r="BI34">
            <v>79605</v>
          </cell>
          <cell r="BJ34">
            <v>79605</v>
          </cell>
          <cell r="BK34">
            <v>79605</v>
          </cell>
          <cell r="BL34">
            <v>79605</v>
          </cell>
          <cell r="BM34">
            <v>79605</v>
          </cell>
          <cell r="BN34">
            <v>79605</v>
          </cell>
        </row>
        <row r="35">
          <cell r="A35" t="str">
            <v>Cable</v>
          </cell>
          <cell r="D35" t="str">
            <v>Each</v>
          </cell>
          <cell r="BB35">
            <v>1421134.181458063</v>
          </cell>
          <cell r="BC35">
            <v>1425827</v>
          </cell>
          <cell r="BD35">
            <v>1428910</v>
          </cell>
          <cell r="BE35">
            <v>1430740</v>
          </cell>
          <cell r="BF35">
            <v>1436023</v>
          </cell>
          <cell r="BG35">
            <v>1439153</v>
          </cell>
          <cell r="BH35">
            <v>1441998</v>
          </cell>
          <cell r="BI35">
            <v>1444608</v>
          </cell>
          <cell r="BJ35">
            <v>1447189</v>
          </cell>
          <cell r="BK35">
            <v>1447189</v>
          </cell>
          <cell r="BL35">
            <v>1447189</v>
          </cell>
          <cell r="BM35">
            <v>1447189</v>
          </cell>
          <cell r="BN35">
            <v>1447189</v>
          </cell>
        </row>
        <row r="36">
          <cell r="A36" t="str">
            <v>Cable</v>
          </cell>
          <cell r="D36" t="str">
            <v>Each</v>
          </cell>
          <cell r="BB36">
            <v>511284</v>
          </cell>
          <cell r="BC36">
            <v>511284</v>
          </cell>
          <cell r="BD36">
            <v>511284</v>
          </cell>
          <cell r="BE36">
            <v>511284</v>
          </cell>
          <cell r="BF36">
            <v>511284</v>
          </cell>
          <cell r="BG36">
            <v>511284</v>
          </cell>
          <cell r="BH36">
            <v>511284</v>
          </cell>
          <cell r="BI36">
            <v>511284</v>
          </cell>
          <cell r="BJ36">
            <v>511284</v>
          </cell>
          <cell r="BK36">
            <v>511284</v>
          </cell>
          <cell r="BL36">
            <v>511284</v>
          </cell>
          <cell r="BM36">
            <v>511284</v>
          </cell>
          <cell r="BN36">
            <v>511284</v>
          </cell>
        </row>
        <row r="37">
          <cell r="A37" t="str">
            <v>Switchgear</v>
          </cell>
          <cell r="D37" t="str">
            <v>Each</v>
          </cell>
          <cell r="BB37">
            <v>365</v>
          </cell>
          <cell r="BC37">
            <v>354</v>
          </cell>
          <cell r="BD37">
            <v>349</v>
          </cell>
          <cell r="BE37">
            <v>342</v>
          </cell>
          <cell r="BF37">
            <v>335</v>
          </cell>
          <cell r="BG37">
            <v>328</v>
          </cell>
          <cell r="BH37">
            <v>323</v>
          </cell>
          <cell r="BI37">
            <v>283</v>
          </cell>
          <cell r="BJ37">
            <v>264</v>
          </cell>
          <cell r="BK37">
            <v>264</v>
          </cell>
          <cell r="BL37">
            <v>264</v>
          </cell>
          <cell r="BM37">
            <v>264</v>
          </cell>
          <cell r="BN37">
            <v>264</v>
          </cell>
        </row>
        <row r="38">
          <cell r="A38" t="str">
            <v>Switchgear</v>
          </cell>
          <cell r="D38" t="str">
            <v>Each</v>
          </cell>
          <cell r="BB38">
            <v>2399</v>
          </cell>
          <cell r="BC38">
            <v>2468</v>
          </cell>
          <cell r="BD38">
            <v>2509</v>
          </cell>
          <cell r="BE38">
            <v>2546</v>
          </cell>
          <cell r="BF38">
            <v>2616</v>
          </cell>
          <cell r="BG38">
            <v>2673</v>
          </cell>
          <cell r="BH38">
            <v>2723</v>
          </cell>
          <cell r="BI38">
            <v>2804</v>
          </cell>
          <cell r="BJ38">
            <v>2893</v>
          </cell>
          <cell r="BK38">
            <v>2893</v>
          </cell>
          <cell r="BL38">
            <v>2893</v>
          </cell>
          <cell r="BM38">
            <v>2893</v>
          </cell>
          <cell r="BN38">
            <v>2893</v>
          </cell>
        </row>
        <row r="39">
          <cell r="A39" t="str">
            <v>Switchgear</v>
          </cell>
          <cell r="D39" t="str">
            <v>Each</v>
          </cell>
          <cell r="BB39">
            <v>13276</v>
          </cell>
          <cell r="BC39">
            <v>13233</v>
          </cell>
          <cell r="BD39">
            <v>13192</v>
          </cell>
          <cell r="BE39">
            <v>13140</v>
          </cell>
          <cell r="BF39">
            <v>13116</v>
          </cell>
          <cell r="BG39">
            <v>13117</v>
          </cell>
          <cell r="BH39">
            <v>13118</v>
          </cell>
          <cell r="BI39">
            <v>13101</v>
          </cell>
          <cell r="BJ39">
            <v>13031</v>
          </cell>
          <cell r="BK39">
            <v>13031</v>
          </cell>
          <cell r="BL39">
            <v>13031</v>
          </cell>
          <cell r="BM39">
            <v>13031</v>
          </cell>
          <cell r="BN39">
            <v>13031</v>
          </cell>
        </row>
        <row r="40">
          <cell r="A40" t="str">
            <v>Switchgear</v>
          </cell>
          <cell r="D40" t="str">
            <v>Each</v>
          </cell>
          <cell r="BB40">
            <v>11690</v>
          </cell>
          <cell r="BC40">
            <v>11671</v>
          </cell>
          <cell r="BD40">
            <v>11613</v>
          </cell>
          <cell r="BE40">
            <v>11583</v>
          </cell>
          <cell r="BF40">
            <v>11518</v>
          </cell>
          <cell r="BG40">
            <v>11487</v>
          </cell>
          <cell r="BH40">
            <v>11441</v>
          </cell>
          <cell r="BI40">
            <v>11412</v>
          </cell>
          <cell r="BJ40">
            <v>11451</v>
          </cell>
          <cell r="BK40">
            <v>11451</v>
          </cell>
          <cell r="BL40">
            <v>11451</v>
          </cell>
          <cell r="BM40">
            <v>11451</v>
          </cell>
          <cell r="BN40">
            <v>11451</v>
          </cell>
        </row>
        <row r="41">
          <cell r="A41" t="str">
            <v>Switchgear</v>
          </cell>
          <cell r="D41" t="str">
            <v>Each</v>
          </cell>
          <cell r="BB41">
            <v>4850</v>
          </cell>
          <cell r="BC41">
            <v>4850</v>
          </cell>
          <cell r="BD41">
            <v>4850</v>
          </cell>
          <cell r="BE41">
            <v>4850</v>
          </cell>
          <cell r="BF41">
            <v>4850</v>
          </cell>
          <cell r="BG41">
            <v>4850</v>
          </cell>
          <cell r="BH41">
            <v>4850</v>
          </cell>
          <cell r="BI41">
            <v>4850</v>
          </cell>
          <cell r="BJ41">
            <v>4850</v>
          </cell>
          <cell r="BK41">
            <v>4850</v>
          </cell>
          <cell r="BL41">
            <v>4850</v>
          </cell>
          <cell r="BM41">
            <v>4850</v>
          </cell>
          <cell r="BN41">
            <v>4850</v>
          </cell>
        </row>
        <row r="42">
          <cell r="A42" t="str">
            <v>Switchgear</v>
          </cell>
          <cell r="D42" t="str">
            <v>Each</v>
          </cell>
          <cell r="BB42">
            <v>9478</v>
          </cell>
          <cell r="BC42">
            <v>9543</v>
          </cell>
          <cell r="BD42">
            <v>9582</v>
          </cell>
          <cell r="BE42">
            <v>9619</v>
          </cell>
          <cell r="BF42">
            <v>9690</v>
          </cell>
          <cell r="BG42">
            <v>9748</v>
          </cell>
          <cell r="BH42">
            <v>9807</v>
          </cell>
          <cell r="BI42">
            <v>9846</v>
          </cell>
          <cell r="BJ42">
            <v>9921</v>
          </cell>
          <cell r="BK42">
            <v>9921</v>
          </cell>
          <cell r="BL42">
            <v>9921</v>
          </cell>
          <cell r="BM42">
            <v>9921</v>
          </cell>
          <cell r="BN42">
            <v>9921</v>
          </cell>
        </row>
        <row r="43">
          <cell r="A43" t="str">
            <v>Switchgear</v>
          </cell>
          <cell r="D43" t="str">
            <v>Each</v>
          </cell>
          <cell r="BB43">
            <v>1983366</v>
          </cell>
          <cell r="BC43">
            <v>1984979</v>
          </cell>
          <cell r="BD43">
            <v>1987235</v>
          </cell>
          <cell r="BE43">
            <v>1985781</v>
          </cell>
          <cell r="BF43">
            <v>1989032</v>
          </cell>
          <cell r="BG43">
            <v>1993540</v>
          </cell>
          <cell r="BH43">
            <v>1995314</v>
          </cell>
          <cell r="BI43">
            <v>1996940</v>
          </cell>
          <cell r="BJ43">
            <v>1996534</v>
          </cell>
          <cell r="BK43">
            <v>1996534</v>
          </cell>
          <cell r="BL43">
            <v>1996534</v>
          </cell>
          <cell r="BM43">
            <v>1996534</v>
          </cell>
          <cell r="BN43">
            <v>1996534</v>
          </cell>
        </row>
        <row r="44">
          <cell r="A44" t="str">
            <v>Switchgear</v>
          </cell>
          <cell r="D44" t="str">
            <v>Each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</row>
        <row r="45">
          <cell r="A45" t="str">
            <v>Switchgear</v>
          </cell>
          <cell r="D45" t="str">
            <v>Each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</row>
        <row r="46">
          <cell r="A46" t="str">
            <v>Overhead Pole Line</v>
          </cell>
          <cell r="D46" t="str">
            <v>km</v>
          </cell>
          <cell r="BB46">
            <v>13652.5</v>
          </cell>
          <cell r="BC46">
            <v>13664</v>
          </cell>
          <cell r="BD46">
            <v>13655.2</v>
          </cell>
          <cell r="BE46">
            <v>13641.9</v>
          </cell>
          <cell r="BF46">
            <v>13623.999999999998</v>
          </cell>
          <cell r="BG46">
            <v>13602.1</v>
          </cell>
          <cell r="BH46">
            <v>13575</v>
          </cell>
          <cell r="BI46">
            <v>13549.8</v>
          </cell>
          <cell r="BJ46">
            <v>13537.9</v>
          </cell>
          <cell r="BK46">
            <v>13537.9</v>
          </cell>
          <cell r="BL46">
            <v>13537.9</v>
          </cell>
          <cell r="BM46">
            <v>13537.9</v>
          </cell>
          <cell r="BN46">
            <v>13537.9</v>
          </cell>
        </row>
        <row r="47">
          <cell r="A47" t="str">
            <v>Overhead Pole Line</v>
          </cell>
          <cell r="D47" t="str">
            <v>km</v>
          </cell>
          <cell r="BB47">
            <v>31.9</v>
          </cell>
          <cell r="BC47">
            <v>28.7</v>
          </cell>
          <cell r="BD47">
            <v>29.1</v>
          </cell>
          <cell r="BE47">
            <v>26.8</v>
          </cell>
          <cell r="BF47">
            <v>26.8</v>
          </cell>
          <cell r="BG47">
            <v>26.8</v>
          </cell>
          <cell r="BH47">
            <v>26.4</v>
          </cell>
          <cell r="BI47">
            <v>26.4</v>
          </cell>
          <cell r="BJ47">
            <v>25.6</v>
          </cell>
          <cell r="BK47">
            <v>25.6</v>
          </cell>
          <cell r="BL47">
            <v>25.6</v>
          </cell>
          <cell r="BM47">
            <v>25.6</v>
          </cell>
          <cell r="BN47">
            <v>25.6</v>
          </cell>
        </row>
        <row r="48">
          <cell r="A48" t="str">
            <v>Overhead Pole Line</v>
          </cell>
          <cell r="D48" t="str">
            <v>km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</row>
        <row r="49">
          <cell r="A49" t="str">
            <v>Overhead Pole Line</v>
          </cell>
          <cell r="D49" t="str">
            <v>km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</row>
        <row r="50">
          <cell r="A50" t="str">
            <v>Overhead Pole Line</v>
          </cell>
          <cell r="D50" t="str">
            <v>Each</v>
          </cell>
          <cell r="BB50">
            <v>189099</v>
          </cell>
          <cell r="BC50">
            <v>189465</v>
          </cell>
          <cell r="BD50">
            <v>189322</v>
          </cell>
          <cell r="BE50">
            <v>189275</v>
          </cell>
          <cell r="BF50">
            <v>189122</v>
          </cell>
          <cell r="BG50">
            <v>188939</v>
          </cell>
          <cell r="BH50">
            <v>188768</v>
          </cell>
          <cell r="BI50">
            <v>188495</v>
          </cell>
          <cell r="BJ50">
            <v>188287</v>
          </cell>
          <cell r="BK50">
            <v>188287</v>
          </cell>
          <cell r="BL50">
            <v>188287</v>
          </cell>
          <cell r="BM50">
            <v>188287</v>
          </cell>
          <cell r="BN50">
            <v>188287</v>
          </cell>
        </row>
        <row r="51">
          <cell r="A51" t="str">
            <v>Overhead Pole Line</v>
          </cell>
          <cell r="D51" t="str">
            <v>Each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</row>
        <row r="52">
          <cell r="A52" t="str">
            <v>Cable</v>
          </cell>
          <cell r="D52" t="str">
            <v>km</v>
          </cell>
          <cell r="BB52">
            <v>12851.6</v>
          </cell>
          <cell r="BC52">
            <v>12962.3</v>
          </cell>
          <cell r="BD52">
            <v>13103.4</v>
          </cell>
          <cell r="BE52">
            <v>13153.3</v>
          </cell>
          <cell r="BF52">
            <v>13231.2</v>
          </cell>
          <cell r="BG52">
            <v>13311.1</v>
          </cell>
          <cell r="BH52">
            <v>13426.3</v>
          </cell>
          <cell r="BI52">
            <v>13575.8</v>
          </cell>
          <cell r="BJ52">
            <v>13724</v>
          </cell>
          <cell r="BK52">
            <v>13724</v>
          </cell>
          <cell r="BL52">
            <v>13724</v>
          </cell>
          <cell r="BM52">
            <v>13724</v>
          </cell>
          <cell r="BN52">
            <v>13724</v>
          </cell>
        </row>
        <row r="53">
          <cell r="A53" t="str">
            <v>Cable</v>
          </cell>
          <cell r="D53" t="str">
            <v>km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</row>
        <row r="54">
          <cell r="A54" t="str">
            <v>Cable</v>
          </cell>
          <cell r="D54" t="str">
            <v>km</v>
          </cell>
          <cell r="BB54">
            <v>12.3</v>
          </cell>
          <cell r="BC54">
            <v>12.3</v>
          </cell>
          <cell r="BD54">
            <v>12.4</v>
          </cell>
          <cell r="BE54">
            <v>12.4</v>
          </cell>
          <cell r="BF54">
            <v>12.4</v>
          </cell>
          <cell r="BG54">
            <v>12.3</v>
          </cell>
          <cell r="BH54">
            <v>12.3</v>
          </cell>
          <cell r="BI54">
            <v>12.3</v>
          </cell>
          <cell r="BJ54">
            <v>12.3</v>
          </cell>
          <cell r="BK54">
            <v>12.3</v>
          </cell>
          <cell r="BL54">
            <v>12.3</v>
          </cell>
          <cell r="BM54">
            <v>12.3</v>
          </cell>
          <cell r="BN54">
            <v>12.3</v>
          </cell>
        </row>
        <row r="55">
          <cell r="A55" t="str">
            <v>Switchgear</v>
          </cell>
          <cell r="D55" t="str">
            <v>Each</v>
          </cell>
          <cell r="BB55">
            <v>845</v>
          </cell>
          <cell r="BC55">
            <v>850</v>
          </cell>
          <cell r="BD55">
            <v>854</v>
          </cell>
          <cell r="BE55">
            <v>859</v>
          </cell>
          <cell r="BF55">
            <v>847</v>
          </cell>
          <cell r="BG55">
            <v>877</v>
          </cell>
          <cell r="BH55">
            <v>882</v>
          </cell>
          <cell r="BI55">
            <v>897</v>
          </cell>
          <cell r="BJ55">
            <v>920</v>
          </cell>
          <cell r="BK55">
            <v>920</v>
          </cell>
          <cell r="BL55">
            <v>920</v>
          </cell>
          <cell r="BM55">
            <v>920</v>
          </cell>
          <cell r="BN55">
            <v>920</v>
          </cell>
        </row>
        <row r="56">
          <cell r="A56" t="str">
            <v>Switchgear</v>
          </cell>
          <cell r="D56" t="str">
            <v>Each</v>
          </cell>
          <cell r="BB56">
            <v>4625</v>
          </cell>
          <cell r="BC56">
            <v>4620</v>
          </cell>
          <cell r="BD56">
            <v>4598</v>
          </cell>
          <cell r="BE56">
            <v>4601</v>
          </cell>
          <cell r="BF56">
            <v>4607</v>
          </cell>
          <cell r="BG56">
            <v>4632</v>
          </cell>
          <cell r="BH56">
            <v>4642</v>
          </cell>
          <cell r="BI56">
            <v>4724</v>
          </cell>
          <cell r="BJ56">
            <v>4682</v>
          </cell>
          <cell r="BK56">
            <v>4682</v>
          </cell>
          <cell r="BL56">
            <v>4682</v>
          </cell>
          <cell r="BM56">
            <v>4682</v>
          </cell>
          <cell r="BN56">
            <v>4682</v>
          </cell>
        </row>
        <row r="57">
          <cell r="A57" t="str">
            <v>Switchgear</v>
          </cell>
          <cell r="D57" t="str">
            <v>Each</v>
          </cell>
          <cell r="BB57">
            <v>4818</v>
          </cell>
          <cell r="BC57">
            <v>4743</v>
          </cell>
          <cell r="BD57">
            <v>4683</v>
          </cell>
          <cell r="BE57">
            <v>4588</v>
          </cell>
          <cell r="BF57">
            <v>4537</v>
          </cell>
          <cell r="BG57">
            <v>4455</v>
          </cell>
          <cell r="BH57">
            <v>4375</v>
          </cell>
          <cell r="BI57">
            <v>4327</v>
          </cell>
          <cell r="BJ57">
            <v>4263</v>
          </cell>
          <cell r="BK57">
            <v>4263</v>
          </cell>
          <cell r="BL57">
            <v>4263</v>
          </cell>
          <cell r="BM57">
            <v>4263</v>
          </cell>
          <cell r="BN57">
            <v>4263</v>
          </cell>
        </row>
        <row r="58">
          <cell r="A58" t="str">
            <v>Switchgear</v>
          </cell>
          <cell r="D58" t="str">
            <v>Each</v>
          </cell>
          <cell r="BB58">
            <v>753</v>
          </cell>
          <cell r="BC58">
            <v>805</v>
          </cell>
          <cell r="BD58">
            <v>826</v>
          </cell>
          <cell r="BE58">
            <v>834</v>
          </cell>
          <cell r="BF58">
            <v>858</v>
          </cell>
          <cell r="BG58">
            <v>897</v>
          </cell>
          <cell r="BH58">
            <v>915</v>
          </cell>
          <cell r="BI58">
            <v>957</v>
          </cell>
          <cell r="BJ58">
            <v>991</v>
          </cell>
          <cell r="BK58">
            <v>991</v>
          </cell>
          <cell r="BL58">
            <v>991</v>
          </cell>
          <cell r="BM58">
            <v>991</v>
          </cell>
          <cell r="BN58">
            <v>991</v>
          </cell>
        </row>
        <row r="59">
          <cell r="A59" t="str">
            <v>Switchgear</v>
          </cell>
          <cell r="D59" t="str">
            <v>Each</v>
          </cell>
          <cell r="BB59">
            <v>11758</v>
          </cell>
          <cell r="BC59">
            <v>11789</v>
          </cell>
          <cell r="BD59">
            <v>11804</v>
          </cell>
          <cell r="BE59">
            <v>11852</v>
          </cell>
          <cell r="BF59">
            <v>11958</v>
          </cell>
          <cell r="BG59">
            <v>12004</v>
          </cell>
          <cell r="BH59">
            <v>12025</v>
          </cell>
          <cell r="BI59">
            <v>12084</v>
          </cell>
          <cell r="BJ59">
            <v>12125</v>
          </cell>
          <cell r="BK59">
            <v>12125</v>
          </cell>
          <cell r="BL59">
            <v>12125</v>
          </cell>
          <cell r="BM59">
            <v>12125</v>
          </cell>
          <cell r="BN59">
            <v>12125</v>
          </cell>
        </row>
        <row r="60">
          <cell r="A60" t="str">
            <v>Switchgear</v>
          </cell>
          <cell r="D60" t="str">
            <v>Each</v>
          </cell>
          <cell r="BB60">
            <v>4930</v>
          </cell>
          <cell r="BC60">
            <v>4925</v>
          </cell>
          <cell r="BD60">
            <v>4891</v>
          </cell>
          <cell r="BE60">
            <v>4871</v>
          </cell>
          <cell r="BF60">
            <v>4864</v>
          </cell>
          <cell r="BG60">
            <v>4847</v>
          </cell>
          <cell r="BH60">
            <v>4824</v>
          </cell>
          <cell r="BI60">
            <v>4779</v>
          </cell>
          <cell r="BJ60">
            <v>4747</v>
          </cell>
          <cell r="BK60">
            <v>4747</v>
          </cell>
          <cell r="BL60">
            <v>4747</v>
          </cell>
          <cell r="BM60">
            <v>4747</v>
          </cell>
          <cell r="BN60">
            <v>4747</v>
          </cell>
        </row>
        <row r="61">
          <cell r="A61" t="str">
            <v>Switchgear</v>
          </cell>
          <cell r="D61" t="str">
            <v>Each</v>
          </cell>
          <cell r="BB61">
            <v>14082</v>
          </cell>
          <cell r="BC61">
            <v>14228</v>
          </cell>
          <cell r="BD61">
            <v>14355</v>
          </cell>
          <cell r="BE61">
            <v>14438</v>
          </cell>
          <cell r="BF61">
            <v>14636</v>
          </cell>
          <cell r="BG61">
            <v>14830</v>
          </cell>
          <cell r="BH61">
            <v>14988</v>
          </cell>
          <cell r="BI61">
            <v>15233</v>
          </cell>
          <cell r="BJ61">
            <v>15440</v>
          </cell>
          <cell r="BK61">
            <v>15440</v>
          </cell>
          <cell r="BL61">
            <v>15440</v>
          </cell>
          <cell r="BM61">
            <v>15440</v>
          </cell>
          <cell r="BN61">
            <v>15440</v>
          </cell>
        </row>
        <row r="62">
          <cell r="A62" t="str">
            <v>Switchgear</v>
          </cell>
          <cell r="D62" t="str">
            <v>Each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</row>
        <row r="63">
          <cell r="A63" t="str">
            <v>Switchgear</v>
          </cell>
          <cell r="D63" t="str">
            <v>Each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</row>
        <row r="64">
          <cell r="A64" t="str">
            <v>Switchgear</v>
          </cell>
          <cell r="D64" t="str">
            <v>Each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</row>
        <row r="65">
          <cell r="A65" t="str">
            <v>Switchgear</v>
          </cell>
          <cell r="D65" t="str">
            <v>Each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</row>
        <row r="66">
          <cell r="A66" t="str">
            <v>Switchgear</v>
          </cell>
          <cell r="D66" t="str">
            <v>Each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</row>
        <row r="67">
          <cell r="A67" t="str">
            <v>Switchgear</v>
          </cell>
          <cell r="D67" t="str">
            <v>Each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</row>
        <row r="68">
          <cell r="A68" t="str">
            <v>Switchgear</v>
          </cell>
          <cell r="D68" t="str">
            <v>Each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</row>
        <row r="69">
          <cell r="A69" t="str">
            <v>Switchgear</v>
          </cell>
          <cell r="D69" t="str">
            <v>Each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</row>
        <row r="70">
          <cell r="A70" t="str">
            <v>Transformer</v>
          </cell>
          <cell r="D70" t="str">
            <v>Each</v>
          </cell>
          <cell r="BB70">
            <v>25239</v>
          </cell>
          <cell r="BC70">
            <v>25249</v>
          </cell>
          <cell r="BD70">
            <v>25238</v>
          </cell>
          <cell r="BE70">
            <v>25262</v>
          </cell>
          <cell r="BF70">
            <v>25290</v>
          </cell>
          <cell r="BG70">
            <v>25340</v>
          </cell>
          <cell r="BH70">
            <v>25427</v>
          </cell>
          <cell r="BI70">
            <v>25470</v>
          </cell>
          <cell r="BJ70">
            <v>25464</v>
          </cell>
          <cell r="BK70">
            <v>25464</v>
          </cell>
          <cell r="BL70">
            <v>25464</v>
          </cell>
          <cell r="BM70">
            <v>25464</v>
          </cell>
          <cell r="BN70">
            <v>25464</v>
          </cell>
        </row>
        <row r="71">
          <cell r="A71" t="str">
            <v>Transformer</v>
          </cell>
          <cell r="D71" t="str">
            <v>Each</v>
          </cell>
          <cell r="BB71">
            <v>16301</v>
          </cell>
          <cell r="BC71">
            <v>16327</v>
          </cell>
          <cell r="BD71">
            <v>16342</v>
          </cell>
          <cell r="BE71">
            <v>16313</v>
          </cell>
          <cell r="BF71">
            <v>16385</v>
          </cell>
          <cell r="BG71">
            <v>16421</v>
          </cell>
          <cell r="BH71">
            <v>16457</v>
          </cell>
          <cell r="BI71">
            <v>16522</v>
          </cell>
          <cell r="BJ71">
            <v>16551</v>
          </cell>
          <cell r="BK71">
            <v>16551</v>
          </cell>
          <cell r="BL71">
            <v>16551</v>
          </cell>
          <cell r="BM71">
            <v>16551</v>
          </cell>
          <cell r="BN71">
            <v>16551</v>
          </cell>
        </row>
        <row r="72">
          <cell r="A72" t="str">
            <v>Transformer</v>
          </cell>
          <cell r="D72" t="str">
            <v>Each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</row>
        <row r="73">
          <cell r="A73" t="str">
            <v>Transformer</v>
          </cell>
          <cell r="D73" t="str">
            <v>Each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</row>
        <row r="74">
          <cell r="A74" t="str">
            <v>Protection</v>
          </cell>
          <cell r="D74" t="str">
            <v>Each</v>
          </cell>
          <cell r="BB74">
            <v>2725</v>
          </cell>
          <cell r="BC74">
            <v>2729</v>
          </cell>
          <cell r="BD74">
            <v>2723</v>
          </cell>
          <cell r="BE74">
            <v>2693</v>
          </cell>
          <cell r="BF74">
            <v>2649</v>
          </cell>
          <cell r="BG74">
            <v>2619</v>
          </cell>
          <cell r="BH74">
            <v>2574</v>
          </cell>
          <cell r="BI74">
            <v>2553</v>
          </cell>
          <cell r="BJ74">
            <v>3433</v>
          </cell>
          <cell r="BK74">
            <v>3433</v>
          </cell>
          <cell r="BL74">
            <v>3433</v>
          </cell>
          <cell r="BM74">
            <v>3433</v>
          </cell>
          <cell r="BN74">
            <v>3433</v>
          </cell>
        </row>
        <row r="75">
          <cell r="A75" t="str">
            <v>Overhead Pole Line</v>
          </cell>
          <cell r="D75" t="str">
            <v>km</v>
          </cell>
          <cell r="BB75">
            <v>2521.4</v>
          </cell>
          <cell r="BC75">
            <v>2540.1999999999998</v>
          </cell>
          <cell r="BD75">
            <v>2531</v>
          </cell>
          <cell r="BE75">
            <v>2523</v>
          </cell>
          <cell r="BF75">
            <v>2516.5</v>
          </cell>
          <cell r="BG75">
            <v>2514.1999999999998</v>
          </cell>
          <cell r="BH75">
            <v>2487.6</v>
          </cell>
          <cell r="BI75">
            <v>2484</v>
          </cell>
          <cell r="BJ75">
            <v>2477.8000000000002</v>
          </cell>
          <cell r="BK75">
            <v>2477.8000000000002</v>
          </cell>
          <cell r="BL75">
            <v>2477.8000000000002</v>
          </cell>
          <cell r="BM75">
            <v>2477.8000000000002</v>
          </cell>
          <cell r="BN75">
            <v>2477.8000000000002</v>
          </cell>
        </row>
        <row r="76">
          <cell r="A76" t="str">
            <v>Overhead Pole Line</v>
          </cell>
          <cell r="D76" t="str">
            <v>Each</v>
          </cell>
          <cell r="BB76">
            <v>38121</v>
          </cell>
          <cell r="BC76">
            <v>38481</v>
          </cell>
          <cell r="BD76">
            <v>38351</v>
          </cell>
          <cell r="BE76">
            <v>38314</v>
          </cell>
          <cell r="BF76">
            <v>38286</v>
          </cell>
          <cell r="BG76">
            <v>38248</v>
          </cell>
          <cell r="BH76">
            <v>37783</v>
          </cell>
          <cell r="BI76">
            <v>37728</v>
          </cell>
          <cell r="BJ76">
            <v>37612</v>
          </cell>
          <cell r="BK76">
            <v>37612</v>
          </cell>
          <cell r="BL76">
            <v>37612</v>
          </cell>
          <cell r="BM76">
            <v>37612</v>
          </cell>
          <cell r="BN76">
            <v>37612</v>
          </cell>
        </row>
        <row r="77">
          <cell r="A77" t="str">
            <v>Overhead Pole Line</v>
          </cell>
          <cell r="D77" t="str">
            <v>km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</row>
        <row r="78">
          <cell r="A78" t="str">
            <v>Overhead Pole Line</v>
          </cell>
          <cell r="D78" t="str">
            <v>Each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</row>
        <row r="79">
          <cell r="A79" t="str">
            <v>Overhead Tower Line</v>
          </cell>
          <cell r="D79" t="str">
            <v>km</v>
          </cell>
          <cell r="BB79">
            <v>135.30000000000001</v>
          </cell>
          <cell r="BC79">
            <v>134.80000000000001</v>
          </cell>
          <cell r="BD79">
            <v>134.80000000000001</v>
          </cell>
          <cell r="BE79">
            <v>136.19999999999999</v>
          </cell>
          <cell r="BF79">
            <v>136.19999999999999</v>
          </cell>
          <cell r="BG79">
            <v>136.30000000000001</v>
          </cell>
          <cell r="BH79">
            <v>136.30000000000001</v>
          </cell>
          <cell r="BI79">
            <v>129.5</v>
          </cell>
          <cell r="BJ79">
            <v>122.8</v>
          </cell>
          <cell r="BK79">
            <v>122.8</v>
          </cell>
          <cell r="BL79">
            <v>122.8</v>
          </cell>
          <cell r="BM79">
            <v>122.8</v>
          </cell>
          <cell r="BN79">
            <v>122.8</v>
          </cell>
        </row>
        <row r="80">
          <cell r="A80" t="str">
            <v>Overhead Tower Line</v>
          </cell>
          <cell r="D80" t="str">
            <v>Each</v>
          </cell>
          <cell r="BB80">
            <v>286</v>
          </cell>
          <cell r="BC80">
            <v>279</v>
          </cell>
          <cell r="BD80">
            <v>261</v>
          </cell>
          <cell r="BE80">
            <v>261</v>
          </cell>
          <cell r="BF80">
            <v>261</v>
          </cell>
          <cell r="BG80">
            <v>261</v>
          </cell>
          <cell r="BH80">
            <v>265</v>
          </cell>
          <cell r="BI80">
            <v>251</v>
          </cell>
          <cell r="BJ80">
            <v>236</v>
          </cell>
          <cell r="BK80">
            <v>236</v>
          </cell>
          <cell r="BL80">
            <v>236</v>
          </cell>
          <cell r="BM80">
            <v>236</v>
          </cell>
          <cell r="BN80">
            <v>236</v>
          </cell>
        </row>
        <row r="81">
          <cell r="A81" t="str">
            <v>Overhead Tower Line</v>
          </cell>
          <cell r="D81" t="str">
            <v>Each</v>
          </cell>
          <cell r="BB81">
            <v>620</v>
          </cell>
          <cell r="BC81">
            <v>607</v>
          </cell>
          <cell r="BD81">
            <v>617</v>
          </cell>
          <cell r="BE81">
            <v>622</v>
          </cell>
          <cell r="BF81">
            <v>622</v>
          </cell>
          <cell r="BG81">
            <v>594</v>
          </cell>
          <cell r="BH81">
            <v>598</v>
          </cell>
          <cell r="BI81">
            <v>583</v>
          </cell>
          <cell r="BJ81">
            <v>553</v>
          </cell>
          <cell r="BK81">
            <v>553</v>
          </cell>
          <cell r="BL81">
            <v>553</v>
          </cell>
          <cell r="BM81">
            <v>553</v>
          </cell>
          <cell r="BN81">
            <v>553</v>
          </cell>
        </row>
        <row r="82">
          <cell r="A82" t="str">
            <v>Overhead Tower Line</v>
          </cell>
          <cell r="D82" t="str">
            <v>km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</row>
        <row r="83">
          <cell r="A83" t="str">
            <v>Overhead Tower Line</v>
          </cell>
          <cell r="D83" t="str">
            <v>Each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</row>
        <row r="84">
          <cell r="A84" t="str">
            <v>Overhead Tower Line</v>
          </cell>
          <cell r="D84" t="str">
            <v>Each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</row>
        <row r="85">
          <cell r="A85" t="str">
            <v>Cable</v>
          </cell>
          <cell r="D85" t="str">
            <v>km</v>
          </cell>
          <cell r="BB85">
            <v>2527.4</v>
          </cell>
          <cell r="BC85">
            <v>2660.7</v>
          </cell>
          <cell r="BD85">
            <v>2667.5</v>
          </cell>
          <cell r="BE85">
            <v>2674.2</v>
          </cell>
          <cell r="BF85">
            <v>2715</v>
          </cell>
          <cell r="BG85">
            <v>2753.2</v>
          </cell>
          <cell r="BH85">
            <v>2814.6</v>
          </cell>
          <cell r="BI85">
            <v>2854.8</v>
          </cell>
          <cell r="BJ85">
            <v>2937.6</v>
          </cell>
          <cell r="BK85">
            <v>2937.6</v>
          </cell>
          <cell r="BL85">
            <v>2937.6</v>
          </cell>
          <cell r="BM85">
            <v>2937.6</v>
          </cell>
          <cell r="BN85">
            <v>2937.6</v>
          </cell>
        </row>
        <row r="86">
          <cell r="A86" t="str">
            <v>Cable</v>
          </cell>
          <cell r="D86" t="str">
            <v>km</v>
          </cell>
          <cell r="BB86">
            <v>28.9</v>
          </cell>
          <cell r="BC86">
            <v>28.9</v>
          </cell>
          <cell r="BD86">
            <v>28.9</v>
          </cell>
          <cell r="BE86">
            <v>28.9</v>
          </cell>
          <cell r="BF86">
            <v>28.9</v>
          </cell>
          <cell r="BG86">
            <v>28.9</v>
          </cell>
          <cell r="BH86">
            <v>28.9</v>
          </cell>
          <cell r="BI86">
            <v>31.1</v>
          </cell>
          <cell r="BJ86">
            <v>31.1</v>
          </cell>
          <cell r="BK86">
            <v>31.1</v>
          </cell>
          <cell r="BL86">
            <v>31.1</v>
          </cell>
          <cell r="BM86">
            <v>31.1</v>
          </cell>
          <cell r="BN86">
            <v>31.1</v>
          </cell>
        </row>
        <row r="87">
          <cell r="A87" t="str">
            <v>Cable</v>
          </cell>
          <cell r="D87" t="str">
            <v>km</v>
          </cell>
          <cell r="BB87">
            <v>4.2</v>
          </cell>
          <cell r="BC87">
            <v>4.2</v>
          </cell>
          <cell r="BD87">
            <v>4.2</v>
          </cell>
          <cell r="BE87">
            <v>8.6999999999999993</v>
          </cell>
          <cell r="BF87">
            <v>15.6</v>
          </cell>
          <cell r="BG87">
            <v>6.9</v>
          </cell>
          <cell r="BH87">
            <v>6.9</v>
          </cell>
          <cell r="BI87">
            <v>6.8</v>
          </cell>
          <cell r="BJ87">
            <v>6.8</v>
          </cell>
          <cell r="BK87">
            <v>6.8</v>
          </cell>
          <cell r="BL87">
            <v>6.8</v>
          </cell>
          <cell r="BM87">
            <v>6.8</v>
          </cell>
          <cell r="BN87">
            <v>6.8</v>
          </cell>
        </row>
        <row r="88">
          <cell r="A88" t="str">
            <v>Cable</v>
          </cell>
          <cell r="D88" t="str">
            <v>km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</row>
        <row r="89">
          <cell r="A89" t="str">
            <v>Cable</v>
          </cell>
          <cell r="D89" t="str">
            <v>km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</row>
        <row r="90">
          <cell r="A90" t="str">
            <v>Cable</v>
          </cell>
          <cell r="D90" t="str">
            <v>km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</row>
        <row r="91">
          <cell r="A91" t="str">
            <v>Cable</v>
          </cell>
          <cell r="D91" t="str">
            <v>km</v>
          </cell>
          <cell r="BB91">
            <v>3.3</v>
          </cell>
          <cell r="BC91">
            <v>3.2</v>
          </cell>
          <cell r="BD91">
            <v>3.2</v>
          </cell>
          <cell r="BE91">
            <v>3.2</v>
          </cell>
          <cell r="BF91">
            <v>2.6</v>
          </cell>
          <cell r="BG91">
            <v>2.8</v>
          </cell>
          <cell r="BH91">
            <v>2.8</v>
          </cell>
          <cell r="BI91">
            <v>2.8</v>
          </cell>
          <cell r="BJ91">
            <v>2.8</v>
          </cell>
          <cell r="BK91">
            <v>2.8</v>
          </cell>
          <cell r="BL91">
            <v>2.8</v>
          </cell>
          <cell r="BM91">
            <v>2.8</v>
          </cell>
          <cell r="BN91">
            <v>2.8</v>
          </cell>
        </row>
        <row r="92">
          <cell r="A92" t="str">
            <v>Switchgear</v>
          </cell>
          <cell r="D92" t="str">
            <v>Each</v>
          </cell>
          <cell r="BB92">
            <v>286</v>
          </cell>
          <cell r="BC92">
            <v>275</v>
          </cell>
          <cell r="BD92">
            <v>802</v>
          </cell>
          <cell r="BE92">
            <v>804</v>
          </cell>
          <cell r="BF92">
            <v>807</v>
          </cell>
          <cell r="BG92">
            <v>802</v>
          </cell>
          <cell r="BH92">
            <v>817</v>
          </cell>
          <cell r="BI92">
            <v>863</v>
          </cell>
          <cell r="BJ92">
            <v>867</v>
          </cell>
          <cell r="BK92">
            <v>867</v>
          </cell>
          <cell r="BL92">
            <v>867</v>
          </cell>
          <cell r="BM92">
            <v>867</v>
          </cell>
          <cell r="BN92">
            <v>867</v>
          </cell>
        </row>
        <row r="93">
          <cell r="A93" t="str">
            <v>Switchgear</v>
          </cell>
          <cell r="D93" t="str">
            <v>Each</v>
          </cell>
          <cell r="BB93">
            <v>268</v>
          </cell>
          <cell r="BC93">
            <v>246</v>
          </cell>
          <cell r="BD93">
            <v>244</v>
          </cell>
          <cell r="BE93">
            <v>214</v>
          </cell>
          <cell r="BF93">
            <v>200</v>
          </cell>
          <cell r="BG93">
            <v>199</v>
          </cell>
          <cell r="BH93">
            <v>187</v>
          </cell>
          <cell r="BI93">
            <v>153</v>
          </cell>
          <cell r="BJ93">
            <v>154</v>
          </cell>
          <cell r="BK93">
            <v>154</v>
          </cell>
          <cell r="BL93">
            <v>154</v>
          </cell>
          <cell r="BM93">
            <v>154</v>
          </cell>
          <cell r="BN93">
            <v>154</v>
          </cell>
        </row>
        <row r="94">
          <cell r="A94" t="str">
            <v>Switchgear</v>
          </cell>
          <cell r="D94" t="str">
            <v>Each</v>
          </cell>
          <cell r="BB94">
            <v>613</v>
          </cell>
          <cell r="BC94">
            <v>687</v>
          </cell>
          <cell r="BD94">
            <v>162</v>
          </cell>
          <cell r="BE94">
            <v>205</v>
          </cell>
          <cell r="BF94">
            <v>232</v>
          </cell>
          <cell r="BG94">
            <v>267</v>
          </cell>
          <cell r="BH94">
            <v>306</v>
          </cell>
          <cell r="BI94">
            <v>321</v>
          </cell>
          <cell r="BJ94">
            <v>322</v>
          </cell>
          <cell r="BK94">
            <v>322</v>
          </cell>
          <cell r="BL94">
            <v>322</v>
          </cell>
          <cell r="BM94">
            <v>322</v>
          </cell>
          <cell r="BN94">
            <v>322</v>
          </cell>
        </row>
        <row r="95">
          <cell r="A95" t="str">
            <v>Switchgear</v>
          </cell>
          <cell r="D95" t="str">
            <v>Each</v>
          </cell>
          <cell r="BB95">
            <v>2</v>
          </cell>
          <cell r="BC95">
            <v>2</v>
          </cell>
          <cell r="BD95">
            <v>2</v>
          </cell>
          <cell r="BE95">
            <v>2</v>
          </cell>
          <cell r="BF95">
            <v>2</v>
          </cell>
          <cell r="BG95">
            <v>2</v>
          </cell>
          <cell r="BH95">
            <v>2</v>
          </cell>
          <cell r="BI95">
            <v>2</v>
          </cell>
          <cell r="BJ95">
            <v>2</v>
          </cell>
          <cell r="BK95">
            <v>2</v>
          </cell>
          <cell r="BL95">
            <v>2</v>
          </cell>
          <cell r="BM95">
            <v>2</v>
          </cell>
          <cell r="BN95">
            <v>2</v>
          </cell>
        </row>
        <row r="96">
          <cell r="A96" t="str">
            <v>Switchgear</v>
          </cell>
          <cell r="D96" t="str">
            <v>Each</v>
          </cell>
          <cell r="BB96">
            <v>1267</v>
          </cell>
          <cell r="BC96">
            <v>1203</v>
          </cell>
          <cell r="BD96">
            <v>1182</v>
          </cell>
          <cell r="BE96">
            <v>1105</v>
          </cell>
          <cell r="BF96">
            <v>1050</v>
          </cell>
          <cell r="BG96">
            <v>1035</v>
          </cell>
          <cell r="BH96">
            <v>1009</v>
          </cell>
          <cell r="BI96">
            <v>911</v>
          </cell>
          <cell r="BJ96">
            <v>906</v>
          </cell>
          <cell r="BK96">
            <v>906</v>
          </cell>
          <cell r="BL96">
            <v>906</v>
          </cell>
          <cell r="BM96">
            <v>906</v>
          </cell>
          <cell r="BN96">
            <v>906</v>
          </cell>
        </row>
        <row r="97">
          <cell r="A97" t="str">
            <v>Switchgear</v>
          </cell>
          <cell r="D97" t="str">
            <v>Each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</row>
        <row r="98">
          <cell r="A98" t="str">
            <v>Switchgear</v>
          </cell>
          <cell r="D98" t="str">
            <v>Each</v>
          </cell>
          <cell r="BB98">
            <v>228</v>
          </cell>
          <cell r="BC98">
            <v>220</v>
          </cell>
          <cell r="BD98">
            <v>224</v>
          </cell>
          <cell r="BE98">
            <v>223</v>
          </cell>
          <cell r="BF98">
            <v>222</v>
          </cell>
          <cell r="BG98">
            <v>221</v>
          </cell>
          <cell r="BH98">
            <v>215</v>
          </cell>
          <cell r="BI98">
            <v>215</v>
          </cell>
          <cell r="BJ98">
            <v>218</v>
          </cell>
          <cell r="BK98">
            <v>218</v>
          </cell>
          <cell r="BL98">
            <v>218</v>
          </cell>
          <cell r="BM98">
            <v>218</v>
          </cell>
          <cell r="BN98">
            <v>218</v>
          </cell>
        </row>
        <row r="99">
          <cell r="A99" t="str">
            <v>Switchgear</v>
          </cell>
          <cell r="D99" t="str">
            <v>Each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</row>
        <row r="100">
          <cell r="A100" t="str">
            <v>Switchgear</v>
          </cell>
          <cell r="D100" t="str">
            <v>Each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</row>
        <row r="101">
          <cell r="A101" t="str">
            <v>Switchgear</v>
          </cell>
          <cell r="D101" t="str">
            <v>Each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</row>
        <row r="102">
          <cell r="A102" t="str">
            <v>Switchgear</v>
          </cell>
          <cell r="D102" t="str">
            <v>Each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</row>
        <row r="103">
          <cell r="A103" t="str">
            <v>Switchgear</v>
          </cell>
          <cell r="D103" t="str">
            <v>Each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</row>
        <row r="104">
          <cell r="A104" t="str">
            <v>Switchgear</v>
          </cell>
          <cell r="D104" t="str">
            <v>Each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</row>
        <row r="105">
          <cell r="A105" t="str">
            <v>Transformer</v>
          </cell>
          <cell r="D105" t="str">
            <v>Each</v>
          </cell>
          <cell r="BB105">
            <v>93</v>
          </cell>
          <cell r="BC105">
            <v>92</v>
          </cell>
          <cell r="BD105">
            <v>92</v>
          </cell>
          <cell r="BE105">
            <v>91</v>
          </cell>
          <cell r="BF105">
            <v>91</v>
          </cell>
          <cell r="BG105">
            <v>92</v>
          </cell>
          <cell r="BH105">
            <v>91</v>
          </cell>
          <cell r="BI105">
            <v>91</v>
          </cell>
          <cell r="BJ105">
            <v>86</v>
          </cell>
          <cell r="BK105">
            <v>86</v>
          </cell>
          <cell r="BL105">
            <v>86</v>
          </cell>
          <cell r="BM105">
            <v>86</v>
          </cell>
          <cell r="BN105">
            <v>86</v>
          </cell>
        </row>
        <row r="106">
          <cell r="A106" t="str">
            <v>Transformer</v>
          </cell>
          <cell r="D106" t="str">
            <v>Each</v>
          </cell>
          <cell r="BB106">
            <v>768</v>
          </cell>
          <cell r="BC106">
            <v>765</v>
          </cell>
          <cell r="BD106">
            <v>761</v>
          </cell>
          <cell r="BE106">
            <v>762</v>
          </cell>
          <cell r="BF106">
            <v>765</v>
          </cell>
          <cell r="BG106">
            <v>768</v>
          </cell>
          <cell r="BH106">
            <v>762</v>
          </cell>
          <cell r="BI106">
            <v>774</v>
          </cell>
          <cell r="BJ106">
            <v>770</v>
          </cell>
          <cell r="BK106">
            <v>770</v>
          </cell>
          <cell r="BL106">
            <v>770</v>
          </cell>
          <cell r="BM106">
            <v>770</v>
          </cell>
          <cell r="BN106">
            <v>770</v>
          </cell>
        </row>
        <row r="107">
          <cell r="A107" t="str">
            <v>Transformer</v>
          </cell>
          <cell r="D107" t="str">
            <v>Each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</row>
        <row r="108">
          <cell r="A108" t="str">
            <v>Protection</v>
          </cell>
          <cell r="D108" t="str">
            <v>Each</v>
          </cell>
          <cell r="BB108">
            <v>1171</v>
          </cell>
          <cell r="BC108">
            <v>1189</v>
          </cell>
          <cell r="BD108">
            <v>1188</v>
          </cell>
          <cell r="BE108">
            <v>1191</v>
          </cell>
          <cell r="BF108">
            <v>1198</v>
          </cell>
          <cell r="BG108">
            <v>1199</v>
          </cell>
          <cell r="BH108">
            <v>1200</v>
          </cell>
          <cell r="BI108">
            <v>1188</v>
          </cell>
          <cell r="BJ108">
            <v>1184</v>
          </cell>
          <cell r="BK108">
            <v>1184</v>
          </cell>
          <cell r="BL108">
            <v>1184</v>
          </cell>
          <cell r="BM108">
            <v>1184</v>
          </cell>
          <cell r="BN108">
            <v>1184</v>
          </cell>
        </row>
        <row r="109">
          <cell r="A109" t="str">
            <v>Protection</v>
          </cell>
          <cell r="D109" t="str">
            <v>Each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</row>
        <row r="110">
          <cell r="A110" t="str">
            <v>Overhead Pole Line</v>
          </cell>
          <cell r="D110" t="str">
            <v>km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</row>
        <row r="111">
          <cell r="A111" t="str">
            <v>Overhead Pole Line</v>
          </cell>
          <cell r="D111" t="str">
            <v>Each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</row>
        <row r="112">
          <cell r="A112" t="str">
            <v>Overhead Tower Line</v>
          </cell>
          <cell r="D112" t="str">
            <v>km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</row>
        <row r="113">
          <cell r="A113" t="str">
            <v>Overhead Tower Line</v>
          </cell>
          <cell r="D113" t="str">
            <v>Each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</row>
        <row r="114">
          <cell r="A114" t="str">
            <v>Overhead Tower Line</v>
          </cell>
          <cell r="D114" t="str">
            <v>Each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</row>
        <row r="115">
          <cell r="A115" t="str">
            <v>Cable</v>
          </cell>
          <cell r="D115" t="str">
            <v>km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</row>
        <row r="116">
          <cell r="A116" t="str">
            <v>Cable</v>
          </cell>
          <cell r="D116" t="str">
            <v>km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</row>
        <row r="117">
          <cell r="A117" t="str">
            <v>Cable</v>
          </cell>
          <cell r="D117" t="str">
            <v>km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</row>
        <row r="118">
          <cell r="A118" t="str">
            <v>Cable</v>
          </cell>
          <cell r="D118" t="str">
            <v>km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</row>
        <row r="119">
          <cell r="A119" t="str">
            <v>Switchgear</v>
          </cell>
          <cell r="D119" t="str">
            <v>Each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</row>
        <row r="120">
          <cell r="A120" t="str">
            <v>Switchgear</v>
          </cell>
          <cell r="D120" t="str">
            <v>Each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</row>
        <row r="121">
          <cell r="A121" t="str">
            <v>Switchgear</v>
          </cell>
          <cell r="D121" t="str">
            <v>Each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</row>
        <row r="122">
          <cell r="A122" t="str">
            <v>Switchgear</v>
          </cell>
          <cell r="D122" t="str">
            <v>Each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</row>
        <row r="123">
          <cell r="A123" t="str">
            <v>Switchgear</v>
          </cell>
          <cell r="D123" t="str">
            <v>Each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</row>
        <row r="124">
          <cell r="A124" t="str">
            <v>Transformer</v>
          </cell>
          <cell r="D124" t="str">
            <v>Each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</row>
      </sheetData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>
        <row r="9">
          <cell r="E9">
            <v>2002257</v>
          </cell>
          <cell r="F9">
            <v>2004462</v>
          </cell>
          <cell r="G9">
            <v>2007341</v>
          </cell>
          <cell r="H9">
            <v>2002889</v>
          </cell>
          <cell r="I9">
            <v>2008433</v>
          </cell>
          <cell r="J9">
            <v>2010896</v>
          </cell>
          <cell r="K9">
            <v>2016358</v>
          </cell>
          <cell r="L9">
            <v>2018597</v>
          </cell>
          <cell r="M9">
            <v>2020040</v>
          </cell>
          <cell r="N9">
            <v>2021252.024</v>
          </cell>
          <cell r="O9">
            <v>2023071.1508215999</v>
          </cell>
          <cell r="P9">
            <v>2025296.5290875039</v>
          </cell>
          <cell r="Q9">
            <v>2027828.1497488632</v>
          </cell>
        </row>
        <row r="14">
          <cell r="E14">
            <v>47.682078122709655</v>
          </cell>
          <cell r="F14">
            <v>46.913158500632036</v>
          </cell>
          <cell r="G14">
            <v>41.78</v>
          </cell>
          <cell r="H14">
            <v>40.93</v>
          </cell>
          <cell r="I14">
            <v>51.91</v>
          </cell>
          <cell r="J14">
            <v>43.37</v>
          </cell>
          <cell r="K14">
            <v>39.31</v>
          </cell>
          <cell r="L14">
            <v>44.28</v>
          </cell>
          <cell r="M14">
            <v>35.727933807491041</v>
          </cell>
          <cell r="N14">
            <v>42.2</v>
          </cell>
          <cell r="O14">
            <v>41.45</v>
          </cell>
          <cell r="P14">
            <v>40.69</v>
          </cell>
          <cell r="Q14">
            <v>39.94</v>
          </cell>
        </row>
        <row r="15">
          <cell r="E15">
            <v>34.561122948289565</v>
          </cell>
          <cell r="F15">
            <v>30.990121647720546</v>
          </cell>
          <cell r="G15">
            <v>26.45</v>
          </cell>
          <cell r="H15">
            <v>29.55</v>
          </cell>
          <cell r="I15">
            <v>42.54</v>
          </cell>
          <cell r="J15">
            <v>30.24</v>
          </cell>
          <cell r="K15">
            <v>26.74</v>
          </cell>
          <cell r="L15">
            <v>67.34</v>
          </cell>
          <cell r="M15">
            <v>24.037982321384604</v>
          </cell>
          <cell r="N15">
            <v>28.26</v>
          </cell>
          <cell r="O15">
            <v>27.71</v>
          </cell>
          <cell r="P15">
            <v>27.16</v>
          </cell>
          <cell r="Q15">
            <v>26.6</v>
          </cell>
        </row>
        <row r="16">
          <cell r="E16">
            <v>44.752078122709655</v>
          </cell>
          <cell r="F16">
            <v>46.913158500632036</v>
          </cell>
          <cell r="G16">
            <v>41.78</v>
          </cell>
          <cell r="H16">
            <v>40.270000000000003</v>
          </cell>
          <cell r="I16">
            <v>48.27</v>
          </cell>
          <cell r="J16">
            <v>43.37</v>
          </cell>
          <cell r="K16">
            <v>39.31</v>
          </cell>
          <cell r="L16">
            <v>36.5</v>
          </cell>
          <cell r="M16">
            <v>35.727933807491041</v>
          </cell>
          <cell r="N16">
            <v>41.92</v>
          </cell>
          <cell r="O16">
            <v>41.16</v>
          </cell>
          <cell r="P16">
            <v>40.409999999999997</v>
          </cell>
          <cell r="Q16">
            <v>39.65</v>
          </cell>
        </row>
        <row r="17">
          <cell r="E17">
            <v>29.491122948289565</v>
          </cell>
          <cell r="F17">
            <v>30.990121647720546</v>
          </cell>
          <cell r="G17">
            <v>26.45</v>
          </cell>
          <cell r="H17">
            <v>28.27</v>
          </cell>
          <cell r="I17">
            <v>31.81</v>
          </cell>
          <cell r="J17">
            <v>30.24</v>
          </cell>
          <cell r="K17">
            <v>26.74</v>
          </cell>
          <cell r="L17">
            <v>25.56</v>
          </cell>
          <cell r="M17">
            <v>24.037982321384604</v>
          </cell>
          <cell r="N17">
            <v>28.13</v>
          </cell>
          <cell r="O17">
            <v>27.58</v>
          </cell>
          <cell r="P17">
            <v>27.03</v>
          </cell>
          <cell r="Q17">
            <v>26.48</v>
          </cell>
        </row>
        <row r="30">
          <cell r="E30">
            <v>57984.400000000009</v>
          </cell>
          <cell r="F30">
            <v>58303.899999999987</v>
          </cell>
          <cell r="G30">
            <v>58515.3</v>
          </cell>
          <cell r="H30">
            <v>58578.599999999991</v>
          </cell>
          <cell r="I30">
            <v>58696.800000000003</v>
          </cell>
          <cell r="J30">
            <v>58816.80000000001</v>
          </cell>
          <cell r="K30">
            <v>58997.3</v>
          </cell>
          <cell r="L30">
            <v>59239.500000000007</v>
          </cell>
          <cell r="M30">
            <v>59536.400000000009</v>
          </cell>
          <cell r="N30">
            <v>59536.400000000009</v>
          </cell>
          <cell r="O30">
            <v>59536.400000000009</v>
          </cell>
          <cell r="P30">
            <v>59536.400000000009</v>
          </cell>
          <cell r="Q30">
            <v>59536.400000000009</v>
          </cell>
        </row>
      </sheetData>
      <sheetData sheetId="142" refreshError="1"/>
      <sheetData sheetId="143" refreshError="1"/>
      <sheetData sheetId="144" refreshError="1"/>
      <sheetData sheetId="145" refreshError="1"/>
      <sheetData sheetId="14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46E40-81C7-41F6-A836-9FEB17D7EE65}">
  <dimension ref="A1:U42"/>
  <sheetViews>
    <sheetView tabSelected="1" zoomScale="80" zoomScaleNormal="80" workbookViewId="0">
      <selection activeCell="M18" sqref="M18"/>
    </sheetView>
  </sheetViews>
  <sheetFormatPr defaultRowHeight="15" x14ac:dyDescent="0.25"/>
  <cols>
    <col min="1" max="1" width="38.42578125" style="18" customWidth="1"/>
    <col min="2" max="2" width="45" style="18" bestFit="1" customWidth="1"/>
    <col min="3" max="3" width="11.7109375" style="18" customWidth="1"/>
    <col min="4" max="4" width="16.5703125" style="18" bestFit="1" customWidth="1"/>
    <col min="5" max="6" width="14.42578125" style="19" bestFit="1" customWidth="1"/>
    <col min="7" max="7" width="14.140625" style="19" bestFit="1" customWidth="1"/>
    <col min="8" max="9" width="14.42578125" style="19" bestFit="1" customWidth="1"/>
    <col min="10" max="12" width="14.140625" style="19" bestFit="1" customWidth="1"/>
    <col min="13" max="17" width="13.85546875" style="18" bestFit="1" customWidth="1"/>
    <col min="18" max="19" width="10.5703125" style="18" customWidth="1"/>
    <col min="21" max="21" width="14.85546875" bestFit="1" customWidth="1"/>
  </cols>
  <sheetData>
    <row r="1" spans="1:21" ht="21" x14ac:dyDescent="0.2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2"/>
      <c r="N1" s="2"/>
      <c r="O1" s="2"/>
      <c r="P1" s="2"/>
      <c r="Q1" s="2"/>
      <c r="R1" s="2"/>
      <c r="S1" s="2"/>
    </row>
    <row r="2" spans="1:21" ht="21" x14ac:dyDescent="0.25">
      <c r="A2" s="1" t="str">
        <f>'[1]Cover Sheet'!$E$13</f>
        <v>SPD</v>
      </c>
      <c r="B2" s="2"/>
      <c r="C2" s="2"/>
      <c r="D2" s="2"/>
      <c r="E2" s="4"/>
      <c r="F2" s="3"/>
      <c r="G2" s="3"/>
      <c r="H2" s="3"/>
      <c r="I2" s="3"/>
      <c r="J2" s="3"/>
      <c r="K2" s="3"/>
      <c r="L2" s="3"/>
      <c r="M2" s="2"/>
      <c r="N2" s="2"/>
      <c r="O2" s="2"/>
      <c r="P2" s="2"/>
      <c r="Q2" s="2"/>
      <c r="R2" s="2"/>
      <c r="S2" s="2"/>
    </row>
    <row r="3" spans="1:21" ht="21" x14ac:dyDescent="0.25">
      <c r="A3" s="1" t="str" cm="1">
        <f t="array" aca="1" ref="A3" ca="1">SUBSTITUTE(RIGHT(SUBSTITUTE(CELL("Filename",$FZT$999859), "]",REPT("?", 999)), 999),"?","")</f>
        <v/>
      </c>
      <c r="B3" s="2"/>
      <c r="C3" s="2"/>
      <c r="D3" s="2"/>
      <c r="E3" s="5" t="s">
        <v>1</v>
      </c>
      <c r="F3" s="3"/>
      <c r="G3" s="3"/>
      <c r="H3" s="3"/>
      <c r="I3" s="3"/>
      <c r="J3" s="3"/>
      <c r="K3" s="3"/>
      <c r="L3" s="6"/>
      <c r="M3" s="7" t="s">
        <v>0</v>
      </c>
      <c r="N3" s="8"/>
      <c r="O3" s="8"/>
      <c r="P3" s="8"/>
      <c r="Q3" s="9"/>
      <c r="R3" s="7" t="s">
        <v>2</v>
      </c>
      <c r="S3" s="8"/>
    </row>
    <row r="4" spans="1:21" x14ac:dyDescent="0.25">
      <c r="A4" s="2"/>
      <c r="B4" s="2"/>
      <c r="C4" s="2"/>
      <c r="D4" s="2"/>
      <c r="E4" s="10">
        <v>2016</v>
      </c>
      <c r="F4" s="10">
        <v>2017</v>
      </c>
      <c r="G4" s="10">
        <v>2018</v>
      </c>
      <c r="H4" s="10">
        <v>2019</v>
      </c>
      <c r="I4" s="10">
        <v>2020</v>
      </c>
      <c r="J4" s="10">
        <v>2021</v>
      </c>
      <c r="K4" s="10">
        <v>2022</v>
      </c>
      <c r="L4" s="11">
        <v>2023</v>
      </c>
      <c r="M4" s="12">
        <v>2024</v>
      </c>
      <c r="N4" s="12">
        <v>2025</v>
      </c>
      <c r="O4" s="12">
        <v>2026</v>
      </c>
      <c r="P4" s="12">
        <v>2027</v>
      </c>
      <c r="Q4" s="13">
        <v>2028</v>
      </c>
      <c r="R4" s="14" t="s">
        <v>1</v>
      </c>
      <c r="S4" s="14" t="s">
        <v>0</v>
      </c>
    </row>
    <row r="5" spans="1:21" x14ac:dyDescent="0.25">
      <c r="A5" s="2"/>
      <c r="B5" s="2"/>
      <c r="C5" s="2"/>
      <c r="D5" s="2"/>
      <c r="E5" s="3"/>
      <c r="F5" s="3"/>
      <c r="G5" s="3"/>
      <c r="H5" s="3"/>
      <c r="I5" s="3"/>
      <c r="J5" s="3"/>
      <c r="K5" s="3"/>
      <c r="L5" s="6"/>
      <c r="M5" s="15"/>
      <c r="N5" s="15"/>
      <c r="O5" s="15"/>
      <c r="P5" s="15"/>
      <c r="Q5" s="16"/>
      <c r="R5" s="15"/>
      <c r="S5" s="15"/>
    </row>
    <row r="7" spans="1:21" x14ac:dyDescent="0.25">
      <c r="A7" s="17" t="s">
        <v>3</v>
      </c>
      <c r="C7" s="17"/>
      <c r="D7" s="17" t="s">
        <v>4</v>
      </c>
    </row>
    <row r="8" spans="1:21" x14ac:dyDescent="0.25">
      <c r="A8" s="18" t="s">
        <v>5</v>
      </c>
      <c r="D8" s="18" t="s">
        <v>6</v>
      </c>
      <c r="E8" s="20">
        <f>'[1]M14 - Drivers'!E9</f>
        <v>2002257</v>
      </c>
      <c r="F8" s="20">
        <f>'[1]M14 - Drivers'!F9</f>
        <v>2004462</v>
      </c>
      <c r="G8" s="20">
        <f>'[1]M14 - Drivers'!G9</f>
        <v>2007341</v>
      </c>
      <c r="H8" s="20">
        <f>'[1]M14 - Drivers'!H9</f>
        <v>2002889</v>
      </c>
      <c r="I8" s="20">
        <f>'[1]M14 - Drivers'!I9</f>
        <v>2008433</v>
      </c>
      <c r="J8" s="20">
        <f>'[1]M14 - Drivers'!J9</f>
        <v>2010896</v>
      </c>
      <c r="K8" s="20">
        <f>'[1]M14 - Drivers'!K9</f>
        <v>2016358</v>
      </c>
      <c r="L8" s="20">
        <f>'[1]M14 - Drivers'!L9</f>
        <v>2018597</v>
      </c>
      <c r="M8" s="21">
        <f>'[1]M14 - Drivers'!M9</f>
        <v>2020040</v>
      </c>
      <c r="N8" s="21">
        <f>'[1]M14 - Drivers'!N9</f>
        <v>2021252.024</v>
      </c>
      <c r="O8" s="21">
        <f>'[1]M14 - Drivers'!O9</f>
        <v>2023071.1508215999</v>
      </c>
      <c r="P8" s="21">
        <f>'[1]M14 - Drivers'!P9</f>
        <v>2025296.5290875039</v>
      </c>
      <c r="Q8" s="21">
        <f>'[1]M14 - Drivers'!Q9</f>
        <v>2027828.1497488632</v>
      </c>
      <c r="R8" s="22"/>
      <c r="S8" s="23"/>
      <c r="U8" s="24"/>
    </row>
    <row r="9" spans="1:21" x14ac:dyDescent="0.25">
      <c r="U9" s="24"/>
    </row>
    <row r="10" spans="1:21" x14ac:dyDescent="0.25">
      <c r="A10" s="17" t="s">
        <v>7</v>
      </c>
      <c r="U10" s="24"/>
    </row>
    <row r="11" spans="1:21" x14ac:dyDescent="0.25">
      <c r="A11" s="18" t="s">
        <v>8</v>
      </c>
      <c r="D11" s="18" t="s">
        <v>9</v>
      </c>
      <c r="E11" s="20">
        <f>SUMIFS('[1]V1 - Total Asset Movements'!BB$28:BB$124,'[1]V1 - Total Asset Movements'!$D$28:$D$124,"km",'[1]V1 - Total Asset Movements'!$A$28:$A$124,"Overhead*")</f>
        <v>18647.7</v>
      </c>
      <c r="F11" s="20">
        <f>SUMIFS('[1]V1 - Total Asset Movements'!BC$28:BC$124,'[1]V1 - Total Asset Movements'!$D$28:$D$124,"km",'[1]V1 - Total Asset Movements'!$A$28:$A$124,"Overhead*")</f>
        <v>18659.599999999999</v>
      </c>
      <c r="G11" s="20">
        <f>SUMIFS('[1]V1 - Total Asset Movements'!BD$28:BD$124,'[1]V1 - Total Asset Movements'!$D$28:$D$124,"km",'[1]V1 - Total Asset Movements'!$A$28:$A$124,"Overhead*")</f>
        <v>18623.899999999998</v>
      </c>
      <c r="H11" s="20">
        <f>SUMIFS('[1]V1 - Total Asset Movements'!BE$28:BE$124,'[1]V1 - Total Asset Movements'!$D$28:$D$124,"km",'[1]V1 - Total Asset Movements'!$A$28:$A$124,"Overhead*")</f>
        <v>18581.7</v>
      </c>
      <c r="I11" s="20">
        <f>SUMIFS('[1]V1 - Total Asset Movements'!BF$28:BF$124,'[1]V1 - Total Asset Movements'!$D$28:$D$124,"km",'[1]V1 - Total Asset Movements'!$A$28:$A$124,"Overhead*")</f>
        <v>18538.2</v>
      </c>
      <c r="J11" s="20">
        <f>SUMIFS('[1]V1 - Total Asset Movements'!BG$28:BG$124,'[1]V1 - Total Asset Movements'!$D$28:$D$124,"km",'[1]V1 - Total Asset Movements'!$A$28:$A$124,"Overhead*")</f>
        <v>18498</v>
      </c>
      <c r="K11" s="20">
        <f>SUMIFS('[1]V1 - Total Asset Movements'!BH$28:BH$124,'[1]V1 - Total Asset Movements'!$D$28:$D$124,"km",'[1]V1 - Total Asset Movements'!$A$28:$A$124,"Overhead*")</f>
        <v>18429.699999999997</v>
      </c>
      <c r="L11" s="20">
        <f>SUMIFS('[1]V1 - Total Asset Movements'!BI$28:BI$124,'[1]V1 - Total Asset Movements'!$D$28:$D$124,"km",'[1]V1 - Total Asset Movements'!$A$28:$A$124,"Overhead*")</f>
        <v>18383.5</v>
      </c>
      <c r="M11" s="21">
        <f>SUMIFS('[1]V1 - Total Asset Movements'!BJ$28:BJ$124,'[1]V1 - Total Asset Movements'!$D$28:$D$124,"km",'[1]V1 - Total Asset Movements'!$A$28:$A$124,"Overhead*")</f>
        <v>18332.8</v>
      </c>
      <c r="N11" s="21">
        <f>SUMIFS('[1]V1 - Total Asset Movements'!BK$28:BK$124,'[1]V1 - Total Asset Movements'!$D$28:$D$124,"km",'[1]V1 - Total Asset Movements'!$A$28:$A$124,"Overhead*")</f>
        <v>18332.8</v>
      </c>
      <c r="O11" s="21">
        <f>SUMIFS('[1]V1 - Total Asset Movements'!BL$28:BL$124,'[1]V1 - Total Asset Movements'!$D$28:$D$124,"km",'[1]V1 - Total Asset Movements'!$A$28:$A$124,"Overhead*")</f>
        <v>18332.8</v>
      </c>
      <c r="P11" s="21">
        <f>SUMIFS('[1]V1 - Total Asset Movements'!BM$28:BM$124,'[1]V1 - Total Asset Movements'!$D$28:$D$124,"km",'[1]V1 - Total Asset Movements'!$A$28:$A$124,"Overhead*")</f>
        <v>18332.8</v>
      </c>
      <c r="Q11" s="21">
        <f>SUMIFS('[1]V1 - Total Asset Movements'!BN$28:BN$124,'[1]V1 - Total Asset Movements'!$D$28:$D$124,"km",'[1]V1 - Total Asset Movements'!$A$28:$A$124,"Overhead*")</f>
        <v>18332.8</v>
      </c>
      <c r="R11" s="25"/>
      <c r="S11" s="26"/>
      <c r="U11" s="27"/>
    </row>
    <row r="12" spans="1:21" x14ac:dyDescent="0.25">
      <c r="A12" s="18" t="s">
        <v>10</v>
      </c>
      <c r="D12" s="18" t="s">
        <v>9</v>
      </c>
      <c r="E12" s="20">
        <f>SUMIFS('[1]V1 - Total Asset Movements'!BB$28:BB$124,'[1]V1 - Total Asset Movements'!$D$28:$D$124,"km",'[1]V1 - Total Asset Movements'!$A$28:$A$124,"Cable")-E13</f>
        <v>39321.100000000006</v>
      </c>
      <c r="F12" s="20">
        <f>SUMIFS('[1]V1 - Total Asset Movements'!BC$28:BC$124,'[1]V1 - Total Asset Movements'!$D$28:$D$124,"km",'[1]V1 - Total Asset Movements'!$A$28:$A$124,"Cable")-F13</f>
        <v>39628.799999999996</v>
      </c>
      <c r="G12" s="20">
        <f>SUMIFS('[1]V1 - Total Asset Movements'!BD$28:BD$124,'[1]V1 - Total Asset Movements'!$D$28:$D$124,"km",'[1]V1 - Total Asset Movements'!$A$28:$A$124,"Cable")-G13</f>
        <v>39875.800000000003</v>
      </c>
      <c r="H12" s="20">
        <f>SUMIFS('[1]V1 - Total Asset Movements'!BE$28:BE$124,'[1]V1 - Total Asset Movements'!$D$28:$D$124,"km",'[1]V1 - Total Asset Movements'!$A$28:$A$124,"Cable")-H13</f>
        <v>39981.299999999996</v>
      </c>
      <c r="I12" s="20">
        <f>SUMIFS('[1]V1 - Total Asset Movements'!BF$28:BF$124,'[1]V1 - Total Asset Movements'!$D$28:$D$124,"km",'[1]V1 - Total Asset Movements'!$A$28:$A$124,"Cable")-I13</f>
        <v>40143.600000000006</v>
      </c>
      <c r="J12" s="20">
        <f>SUMIFS('[1]V1 - Total Asset Movements'!BG$28:BG$124,'[1]V1 - Total Asset Movements'!$D$28:$D$124,"km",'[1]V1 - Total Asset Movements'!$A$28:$A$124,"Cable")-J13</f>
        <v>40303.700000000004</v>
      </c>
      <c r="K12" s="20">
        <f>SUMIFS('[1]V1 - Total Asset Movements'!BH$28:BH$124,'[1]V1 - Total Asset Movements'!$D$28:$D$124,"km",'[1]V1 - Total Asset Movements'!$A$28:$A$124,"Cable")-K13</f>
        <v>40552.500000000007</v>
      </c>
      <c r="L12" s="20">
        <f>SUMIFS('[1]V1 - Total Asset Movements'!BI$28:BI$124,'[1]V1 - Total Asset Movements'!$D$28:$D$124,"km",'[1]V1 - Total Asset Movements'!$A$28:$A$124,"Cable")-L13</f>
        <v>40840.900000000009</v>
      </c>
      <c r="M12" s="21">
        <f>SUMIFS('[1]V1 - Total Asset Movements'!BJ$28:BJ$124,'[1]V1 - Total Asset Movements'!$D$28:$D$124,"km",'[1]V1 - Total Asset Movements'!$A$28:$A$124,"Cable")-M13</f>
        <v>41188.500000000007</v>
      </c>
      <c r="N12" s="21">
        <f>SUMIFS('[1]V1 - Total Asset Movements'!BK$28:BK$124,'[1]V1 - Total Asset Movements'!$D$28:$D$124,"km",'[1]V1 - Total Asset Movements'!$A$28:$A$124,"Cable")-N13</f>
        <v>41188.500000000007</v>
      </c>
      <c r="O12" s="21">
        <f>SUMIFS('[1]V1 - Total Asset Movements'!BL$28:BL$124,'[1]V1 - Total Asset Movements'!$D$28:$D$124,"km",'[1]V1 - Total Asset Movements'!$A$28:$A$124,"Cable")-O13</f>
        <v>41188.500000000007</v>
      </c>
      <c r="P12" s="21">
        <f>SUMIFS('[1]V1 - Total Asset Movements'!BM$28:BM$124,'[1]V1 - Total Asset Movements'!$D$28:$D$124,"km",'[1]V1 - Total Asset Movements'!$A$28:$A$124,"Cable")-P13</f>
        <v>41188.500000000007</v>
      </c>
      <c r="Q12" s="21">
        <f>SUMIFS('[1]V1 - Total Asset Movements'!BN$28:BN$124,'[1]V1 - Total Asset Movements'!$D$28:$D$124,"km",'[1]V1 - Total Asset Movements'!$A$28:$A$124,"Cable")-Q13</f>
        <v>41188.500000000007</v>
      </c>
      <c r="R12" s="28"/>
      <c r="S12" s="29"/>
      <c r="U12" s="27"/>
    </row>
    <row r="13" spans="1:21" x14ac:dyDescent="0.25">
      <c r="A13" s="18" t="s">
        <v>11</v>
      </c>
      <c r="D13" s="18" t="s">
        <v>9</v>
      </c>
      <c r="E13" s="20">
        <f>SUM('[1]V1 - Total Asset Movements'!BB54,'[1]V1 - Total Asset Movements'!BB91,'[1]V1 - Total Asset Movements'!BB118)</f>
        <v>15.600000000000001</v>
      </c>
      <c r="F13" s="20">
        <f>SUM('[1]V1 - Total Asset Movements'!BC54,'[1]V1 - Total Asset Movements'!BC91,'[1]V1 - Total Asset Movements'!BC118)</f>
        <v>15.5</v>
      </c>
      <c r="G13" s="20">
        <f>SUM('[1]V1 - Total Asset Movements'!BD54,'[1]V1 - Total Asset Movements'!BD91,'[1]V1 - Total Asset Movements'!BD118)</f>
        <v>15.600000000000001</v>
      </c>
      <c r="H13" s="20">
        <f>SUM('[1]V1 - Total Asset Movements'!BE54,'[1]V1 - Total Asset Movements'!BE91,'[1]V1 - Total Asset Movements'!BE118)</f>
        <v>15.600000000000001</v>
      </c>
      <c r="I13" s="20">
        <f>SUM('[1]V1 - Total Asset Movements'!BF54,'[1]V1 - Total Asset Movements'!BF91,'[1]V1 - Total Asset Movements'!BF118)</f>
        <v>15</v>
      </c>
      <c r="J13" s="20">
        <f>SUM('[1]V1 - Total Asset Movements'!BG54,'[1]V1 - Total Asset Movements'!BG91,'[1]V1 - Total Asset Movements'!BG118)</f>
        <v>15.100000000000001</v>
      </c>
      <c r="K13" s="20">
        <f>SUM('[1]V1 - Total Asset Movements'!BH54,'[1]V1 - Total Asset Movements'!BH91,'[1]V1 - Total Asset Movements'!BH118)</f>
        <v>15.100000000000001</v>
      </c>
      <c r="L13" s="20">
        <f>SUM('[1]V1 - Total Asset Movements'!BI54,'[1]V1 - Total Asset Movements'!BI91,'[1]V1 - Total Asset Movements'!BI118)</f>
        <v>15.100000000000001</v>
      </c>
      <c r="M13" s="21">
        <f>SUM('[1]V1 - Total Asset Movements'!BJ54,'[1]V1 - Total Asset Movements'!BJ91,'[1]V1 - Total Asset Movements'!BJ118)</f>
        <v>15.100000000000001</v>
      </c>
      <c r="N13" s="21">
        <f>SUM('[1]V1 - Total Asset Movements'!BK54,'[1]V1 - Total Asset Movements'!BK91,'[1]V1 - Total Asset Movements'!BK118)</f>
        <v>15.100000000000001</v>
      </c>
      <c r="O13" s="21">
        <f>SUM('[1]V1 - Total Asset Movements'!BL54,'[1]V1 - Total Asset Movements'!BL91,'[1]V1 - Total Asset Movements'!BL118)</f>
        <v>15.100000000000001</v>
      </c>
      <c r="P13" s="21">
        <f>SUM('[1]V1 - Total Asset Movements'!BM54,'[1]V1 - Total Asset Movements'!BM91,'[1]V1 - Total Asset Movements'!BM118)</f>
        <v>15.100000000000001</v>
      </c>
      <c r="Q13" s="21">
        <f>SUM('[1]V1 - Total Asset Movements'!BN54,'[1]V1 - Total Asset Movements'!BN91,'[1]V1 - Total Asset Movements'!BN118)</f>
        <v>15.100000000000001</v>
      </c>
      <c r="R13" s="28"/>
      <c r="S13" s="29"/>
      <c r="U13" s="27"/>
    </row>
    <row r="14" spans="1:21" x14ac:dyDescent="0.25">
      <c r="A14" s="18" t="s">
        <v>12</v>
      </c>
      <c r="D14" s="18" t="s">
        <v>9</v>
      </c>
      <c r="E14" s="20">
        <f>'[1]M14 - Drivers'!E30</f>
        <v>57984.400000000009</v>
      </c>
      <c r="F14" s="20">
        <f>'[1]M14 - Drivers'!F30</f>
        <v>58303.899999999987</v>
      </c>
      <c r="G14" s="20">
        <f>'[1]M14 - Drivers'!G30</f>
        <v>58515.3</v>
      </c>
      <c r="H14" s="20">
        <f>'[1]M14 - Drivers'!H30</f>
        <v>58578.599999999991</v>
      </c>
      <c r="I14" s="20">
        <f>'[1]M14 - Drivers'!I30</f>
        <v>58696.800000000003</v>
      </c>
      <c r="J14" s="20">
        <f>'[1]M14 - Drivers'!J30</f>
        <v>58816.80000000001</v>
      </c>
      <c r="K14" s="20">
        <f>'[1]M14 - Drivers'!K30</f>
        <v>58997.3</v>
      </c>
      <c r="L14" s="20">
        <f>'[1]M14 - Drivers'!L30</f>
        <v>59239.500000000007</v>
      </c>
      <c r="M14" s="21">
        <f>'[1]M14 - Drivers'!M30</f>
        <v>59536.400000000009</v>
      </c>
      <c r="N14" s="21">
        <f>'[1]M14 - Drivers'!N30</f>
        <v>59536.400000000009</v>
      </c>
      <c r="O14" s="21">
        <f>'[1]M14 - Drivers'!O30</f>
        <v>59536.400000000009</v>
      </c>
      <c r="P14" s="21">
        <f>'[1]M14 - Drivers'!P30</f>
        <v>59536.400000000009</v>
      </c>
      <c r="Q14" s="21">
        <f>'[1]M14 - Drivers'!Q30</f>
        <v>59536.400000000009</v>
      </c>
      <c r="R14" s="30"/>
      <c r="S14" s="31"/>
      <c r="U14" s="27"/>
    </row>
    <row r="15" spans="1:21" x14ac:dyDescent="0.25">
      <c r="U15" s="24"/>
    </row>
    <row r="16" spans="1:21" x14ac:dyDescent="0.25">
      <c r="A16" s="17" t="s">
        <v>13</v>
      </c>
      <c r="U16" s="24"/>
    </row>
    <row r="17" spans="1:21" x14ac:dyDescent="0.25">
      <c r="A17" s="18" t="s">
        <v>14</v>
      </c>
      <c r="D17" s="18" t="s">
        <v>15</v>
      </c>
      <c r="E17" s="32"/>
      <c r="F17" s="33"/>
      <c r="G17" s="33"/>
      <c r="H17" s="33"/>
      <c r="I17" s="33"/>
      <c r="J17" s="33"/>
      <c r="K17" s="33"/>
      <c r="L17" s="34"/>
      <c r="M17" s="35">
        <f>'[1]T1 - PCFM Totex Inputs 20-21'!G35</f>
        <v>264.6052706394006</v>
      </c>
      <c r="N17" s="35">
        <f>'[1]T1 - PCFM Totex Inputs 20-21'!H35</f>
        <v>350.93748183341268</v>
      </c>
      <c r="O17" s="35">
        <f>'[1]T1 - PCFM Totex Inputs 20-21'!I35</f>
        <v>332.0273025158595</v>
      </c>
      <c r="P17" s="35">
        <f>'[1]T1 - PCFM Totex Inputs 20-21'!J35</f>
        <v>325.68378741589208</v>
      </c>
      <c r="Q17" s="35">
        <f>'[1]T1 - PCFM Totex Inputs 20-21'!K35</f>
        <v>321.66981732102602</v>
      </c>
      <c r="R17" s="36"/>
      <c r="S17" s="37">
        <f>SUM(M17:Q17)</f>
        <v>1594.9236597255908</v>
      </c>
      <c r="U17" s="24"/>
    </row>
    <row r="18" spans="1:21" x14ac:dyDescent="0.25">
      <c r="A18" s="18" t="s">
        <v>16</v>
      </c>
      <c r="D18" s="18" t="s">
        <v>15</v>
      </c>
      <c r="E18" s="38"/>
      <c r="F18" s="39"/>
      <c r="G18" s="39"/>
      <c r="H18" s="39"/>
      <c r="I18" s="39"/>
      <c r="J18" s="39"/>
      <c r="K18" s="39"/>
      <c r="L18" s="40"/>
      <c r="M18" s="41">
        <v>284.52323324742042</v>
      </c>
      <c r="N18" s="41">
        <v>0</v>
      </c>
      <c r="O18" s="41">
        <v>0</v>
      </c>
      <c r="P18" s="41">
        <v>0</v>
      </c>
      <c r="Q18" s="41">
        <v>0</v>
      </c>
      <c r="R18" s="42"/>
      <c r="S18" s="37">
        <f>SUM(M18:Q18)</f>
        <v>284.52323324742042</v>
      </c>
      <c r="U18" s="24"/>
    </row>
    <row r="19" spans="1:21" x14ac:dyDescent="0.25">
      <c r="A19" s="18" t="s">
        <v>17</v>
      </c>
      <c r="D19" s="18" t="s">
        <v>18</v>
      </c>
      <c r="E19" s="43"/>
      <c r="F19" s="44"/>
      <c r="G19" s="44"/>
      <c r="H19" s="44"/>
      <c r="I19" s="44"/>
      <c r="J19" s="44"/>
      <c r="K19" s="44"/>
      <c r="L19" s="45"/>
      <c r="M19" s="46">
        <f t="shared" ref="M19:S19" si="0">IFERROR(M17/M18,0)</f>
        <v>0.929995303439072</v>
      </c>
      <c r="N19" s="47">
        <f t="shared" si="0"/>
        <v>0</v>
      </c>
      <c r="O19" s="47">
        <f t="shared" si="0"/>
        <v>0</v>
      </c>
      <c r="P19" s="47">
        <f t="shared" si="0"/>
        <v>0</v>
      </c>
      <c r="Q19" s="47">
        <f t="shared" si="0"/>
        <v>0</v>
      </c>
      <c r="R19" s="48"/>
      <c r="S19" s="47">
        <f t="shared" si="0"/>
        <v>5.6056007852921121</v>
      </c>
      <c r="U19" s="24"/>
    </row>
    <row r="20" spans="1:21" x14ac:dyDescent="0.25">
      <c r="U20" s="24"/>
    </row>
    <row r="21" spans="1:21" x14ac:dyDescent="0.25">
      <c r="A21" s="17" t="s">
        <v>19</v>
      </c>
      <c r="U21" s="24"/>
    </row>
    <row r="22" spans="1:21" x14ac:dyDescent="0.25">
      <c r="A22" s="18" t="s">
        <v>20</v>
      </c>
      <c r="D22" s="18" t="s">
        <v>21</v>
      </c>
      <c r="E22" s="20">
        <f>'[1]M14 - Drivers'!E14</f>
        <v>47.682078122709655</v>
      </c>
      <c r="F22" s="20">
        <f>'[1]M14 - Drivers'!F14</f>
        <v>46.913158500632036</v>
      </c>
      <c r="G22" s="20">
        <f>'[1]M14 - Drivers'!G14</f>
        <v>41.78</v>
      </c>
      <c r="H22" s="20">
        <f>'[1]M14 - Drivers'!H14</f>
        <v>40.93</v>
      </c>
      <c r="I22" s="20">
        <f>'[1]M14 - Drivers'!I14</f>
        <v>51.91</v>
      </c>
      <c r="J22" s="20">
        <f>'[1]M14 - Drivers'!J14</f>
        <v>43.37</v>
      </c>
      <c r="K22" s="20">
        <f>'[1]M14 - Drivers'!K14</f>
        <v>39.31</v>
      </c>
      <c r="L22" s="20">
        <f>'[1]M14 - Drivers'!L14</f>
        <v>44.28</v>
      </c>
      <c r="M22" s="21">
        <f>'[1]M14 - Drivers'!M14</f>
        <v>35.727933807491041</v>
      </c>
      <c r="N22" s="21">
        <f>'[1]M14 - Drivers'!N14</f>
        <v>42.2</v>
      </c>
      <c r="O22" s="21">
        <f>'[1]M14 - Drivers'!O14</f>
        <v>41.45</v>
      </c>
      <c r="P22" s="21">
        <f>'[1]M14 - Drivers'!P14</f>
        <v>40.69</v>
      </c>
      <c r="Q22" s="21">
        <f>'[1]M14 - Drivers'!Q14</f>
        <v>39.94</v>
      </c>
      <c r="R22" s="25"/>
      <c r="S22" s="26"/>
      <c r="U22" s="24"/>
    </row>
    <row r="23" spans="1:21" x14ac:dyDescent="0.25">
      <c r="A23" s="18" t="s">
        <v>22</v>
      </c>
      <c r="D23" s="18" t="s">
        <v>23</v>
      </c>
      <c r="E23" s="20">
        <f>'[1]M14 - Drivers'!E15</f>
        <v>34.561122948289565</v>
      </c>
      <c r="F23" s="20">
        <f>'[1]M14 - Drivers'!F15</f>
        <v>30.990121647720546</v>
      </c>
      <c r="G23" s="20">
        <f>'[1]M14 - Drivers'!G15</f>
        <v>26.45</v>
      </c>
      <c r="H23" s="20">
        <f>'[1]M14 - Drivers'!H15</f>
        <v>29.55</v>
      </c>
      <c r="I23" s="20">
        <f>'[1]M14 - Drivers'!I15</f>
        <v>42.54</v>
      </c>
      <c r="J23" s="20">
        <f>'[1]M14 - Drivers'!J15</f>
        <v>30.24</v>
      </c>
      <c r="K23" s="20">
        <f>'[1]M14 - Drivers'!K15</f>
        <v>26.74</v>
      </c>
      <c r="L23" s="20">
        <f>'[1]M14 - Drivers'!L15</f>
        <v>67.34</v>
      </c>
      <c r="M23" s="21">
        <f>'[1]M14 - Drivers'!M15</f>
        <v>24.037982321384604</v>
      </c>
      <c r="N23" s="21">
        <f>'[1]M14 - Drivers'!N15</f>
        <v>28.26</v>
      </c>
      <c r="O23" s="21">
        <f>'[1]M14 - Drivers'!O15</f>
        <v>27.71</v>
      </c>
      <c r="P23" s="21">
        <f>'[1]M14 - Drivers'!P15</f>
        <v>27.16</v>
      </c>
      <c r="Q23" s="21">
        <f>'[1]M14 - Drivers'!Q15</f>
        <v>26.6</v>
      </c>
      <c r="R23" s="28"/>
      <c r="S23" s="29"/>
      <c r="U23" s="24"/>
    </row>
    <row r="24" spans="1:21" x14ac:dyDescent="0.25">
      <c r="A24" s="18" t="s">
        <v>24</v>
      </c>
      <c r="D24" s="18" t="s">
        <v>21</v>
      </c>
      <c r="E24" s="20">
        <f>'[1]M14 - Drivers'!E16</f>
        <v>44.752078122709655</v>
      </c>
      <c r="F24" s="20">
        <f>'[1]M14 - Drivers'!F16</f>
        <v>46.913158500632036</v>
      </c>
      <c r="G24" s="20">
        <f>'[1]M14 - Drivers'!G16</f>
        <v>41.78</v>
      </c>
      <c r="H24" s="20">
        <f>'[1]M14 - Drivers'!H16</f>
        <v>40.270000000000003</v>
      </c>
      <c r="I24" s="20">
        <f>'[1]M14 - Drivers'!I16</f>
        <v>48.27</v>
      </c>
      <c r="J24" s="20">
        <f>'[1]M14 - Drivers'!J16</f>
        <v>43.37</v>
      </c>
      <c r="K24" s="20">
        <f>'[1]M14 - Drivers'!K16</f>
        <v>39.31</v>
      </c>
      <c r="L24" s="20">
        <f>'[1]M14 - Drivers'!L16</f>
        <v>36.5</v>
      </c>
      <c r="M24" s="21">
        <f>'[1]M14 - Drivers'!M16</f>
        <v>35.727933807491041</v>
      </c>
      <c r="N24" s="21">
        <f>'[1]M14 - Drivers'!N16</f>
        <v>41.92</v>
      </c>
      <c r="O24" s="21">
        <f>'[1]M14 - Drivers'!O16</f>
        <v>41.16</v>
      </c>
      <c r="P24" s="21">
        <f>'[1]M14 - Drivers'!P16</f>
        <v>40.409999999999997</v>
      </c>
      <c r="Q24" s="21">
        <f>'[1]M14 - Drivers'!Q16</f>
        <v>39.65</v>
      </c>
      <c r="R24" s="28"/>
      <c r="S24" s="29"/>
      <c r="U24" s="24"/>
    </row>
    <row r="25" spans="1:21" x14ac:dyDescent="0.25">
      <c r="A25" s="18" t="s">
        <v>25</v>
      </c>
      <c r="D25" s="18" t="s">
        <v>23</v>
      </c>
      <c r="E25" s="20">
        <f>'[1]M14 - Drivers'!E17</f>
        <v>29.491122948289565</v>
      </c>
      <c r="F25" s="20">
        <f>'[1]M14 - Drivers'!F17</f>
        <v>30.990121647720546</v>
      </c>
      <c r="G25" s="20">
        <f>'[1]M14 - Drivers'!G17</f>
        <v>26.45</v>
      </c>
      <c r="H25" s="20">
        <f>'[1]M14 - Drivers'!H17</f>
        <v>28.27</v>
      </c>
      <c r="I25" s="20">
        <f>'[1]M14 - Drivers'!I17</f>
        <v>31.81</v>
      </c>
      <c r="J25" s="20">
        <f>'[1]M14 - Drivers'!J17</f>
        <v>30.24</v>
      </c>
      <c r="K25" s="20">
        <f>'[1]M14 - Drivers'!K17</f>
        <v>26.74</v>
      </c>
      <c r="L25" s="20">
        <f>'[1]M14 - Drivers'!L17</f>
        <v>25.56</v>
      </c>
      <c r="M25" s="21">
        <f>'[1]M14 - Drivers'!M17</f>
        <v>24.037982321384604</v>
      </c>
      <c r="N25" s="21">
        <f>'[1]M14 - Drivers'!N17</f>
        <v>28.13</v>
      </c>
      <c r="O25" s="21">
        <f>'[1]M14 - Drivers'!O17</f>
        <v>27.58</v>
      </c>
      <c r="P25" s="21">
        <f>'[1]M14 - Drivers'!P17</f>
        <v>27.03</v>
      </c>
      <c r="Q25" s="21">
        <f>'[1]M14 - Drivers'!Q17</f>
        <v>26.48</v>
      </c>
      <c r="R25" s="30"/>
      <c r="S25" s="31"/>
      <c r="U25" s="24"/>
    </row>
    <row r="26" spans="1:21" x14ac:dyDescent="0.25">
      <c r="U26" s="24"/>
    </row>
    <row r="27" spans="1:21" x14ac:dyDescent="0.25">
      <c r="A27" s="17" t="s">
        <v>26</v>
      </c>
      <c r="U27" s="24"/>
    </row>
    <row r="28" spans="1:21" x14ac:dyDescent="0.25">
      <c r="A28" s="18" t="s">
        <v>27</v>
      </c>
      <c r="D28" s="18" t="s">
        <v>28</v>
      </c>
      <c r="E28" s="49">
        <v>109.18190671977388</v>
      </c>
      <c r="F28" s="49">
        <v>105.99824365546085</v>
      </c>
      <c r="G28" s="49">
        <v>97.702853981630255</v>
      </c>
      <c r="H28" s="49">
        <v>96.79168245222067</v>
      </c>
      <c r="I28" s="49">
        <v>98.996272615190534</v>
      </c>
      <c r="J28" s="49">
        <v>101.64</v>
      </c>
      <c r="K28" s="49">
        <v>95.182088433005745</v>
      </c>
      <c r="L28" s="49">
        <v>127.03099091527744</v>
      </c>
      <c r="M28" s="41">
        <v>103.28462326934165</v>
      </c>
      <c r="N28" s="41">
        <v>0</v>
      </c>
      <c r="O28" s="41">
        <v>0</v>
      </c>
      <c r="P28" s="41">
        <v>0</v>
      </c>
      <c r="Q28" s="41">
        <v>0</v>
      </c>
      <c r="R28" s="25"/>
      <c r="S28" s="26"/>
      <c r="U28" s="50"/>
    </row>
    <row r="29" spans="1:21" x14ac:dyDescent="0.25">
      <c r="A29" s="18" t="s">
        <v>27</v>
      </c>
      <c r="D29" s="18" t="s">
        <v>29</v>
      </c>
      <c r="E29" s="20">
        <f>IFERROR(E28/HLOOKUP(E$4,'[1]I6  - Inflation'!$K$4:$W$8,5,0),0)</f>
        <v>96.290400000000005</v>
      </c>
      <c r="F29" s="20">
        <f>IFERROR(F28/HLOOKUP(F$4,'[1]I6  - Inflation'!$K$4:$W$8,5,0),0)</f>
        <v>95.485500000000002</v>
      </c>
      <c r="G29" s="20">
        <f>IFERROR(G28/HLOOKUP(G$4,'[1]I6  - Inflation'!$K$4:$W$8,5,0),0)</f>
        <v>91.306500000000014</v>
      </c>
      <c r="H29" s="20">
        <f>IFERROR(H28/HLOOKUP(H$4,'[1]I6  - Inflation'!$K$4:$W$8,5,0),0)</f>
        <v>93.21889032091066</v>
      </c>
      <c r="I29" s="20">
        <f>IFERROR(I28/HLOOKUP(I$4,'[1]I6  - Inflation'!$K$4:$W$8,5,0),0)</f>
        <v>97.81</v>
      </c>
      <c r="J29" s="20">
        <f>IFERROR(J28/HLOOKUP(J$4,'[1]I6  - Inflation'!$K$4:$W$8,5,0),0)</f>
        <v>101.64</v>
      </c>
      <c r="K29" s="20">
        <f>IFERROR(K28/HLOOKUP(K$4,'[1]I6  - Inflation'!$K$4:$W$8,5,0),0)</f>
        <v>100.68000000000002</v>
      </c>
      <c r="L29" s="20">
        <f>IFERROR(L28/HLOOKUP(L$4,'[1]I6  - Inflation'!$K$4:$W$8,5,0),0)</f>
        <v>151.66708620723182</v>
      </c>
      <c r="M29" s="21">
        <f>IFERROR(M28/HLOOKUP(M$4,'[1]I6  - Inflation'!$K$4:$W$8,5,0),0)</f>
        <v>132.26863006526798</v>
      </c>
      <c r="N29" s="21">
        <f>IFERROR(N28/HLOOKUP(N$4,'[1]I6  - Inflation'!$K$4:$W$8,5,0),0)</f>
        <v>0</v>
      </c>
      <c r="O29" s="21">
        <f>IFERROR(O28/HLOOKUP(O$4,'[1]I6  - Inflation'!$K$4:$W$8,5,0),0)</f>
        <v>0</v>
      </c>
      <c r="P29" s="21">
        <f>IFERROR(P28/HLOOKUP(P$4,'[1]I6  - Inflation'!$K$4:$W$8,5,0),0)</f>
        <v>0</v>
      </c>
      <c r="Q29" s="21">
        <f>IFERROR(Q28/HLOOKUP(Q$4,'[1]I6  - Inflation'!$K$4:$W$8,5,0),0)</f>
        <v>0</v>
      </c>
      <c r="R29" s="30"/>
      <c r="S29" s="31"/>
      <c r="U29" s="50"/>
    </row>
    <row r="30" spans="1:21" x14ac:dyDescent="0.25">
      <c r="U30" s="24"/>
    </row>
    <row r="31" spans="1:21" x14ac:dyDescent="0.25">
      <c r="A31" s="17" t="s">
        <v>30</v>
      </c>
      <c r="U31" s="24"/>
    </row>
    <row r="32" spans="1:21" x14ac:dyDescent="0.25">
      <c r="A32" s="18" t="s">
        <v>31</v>
      </c>
      <c r="D32" s="18" t="s">
        <v>32</v>
      </c>
      <c r="E32" s="49">
        <v>5.25</v>
      </c>
      <c r="F32" s="49">
        <v>4.9219999999999997</v>
      </c>
      <c r="G32" s="49">
        <v>3.2080000000000002</v>
      </c>
      <c r="H32" s="49">
        <v>2.850731707317073</v>
      </c>
      <c r="I32" s="49">
        <v>3.3252314814814814</v>
      </c>
      <c r="J32" s="49">
        <v>3.0631768953068592</v>
      </c>
      <c r="K32" s="49">
        <v>3.9736625514403294</v>
      </c>
      <c r="L32" s="49">
        <v>5.3257881972514145</v>
      </c>
      <c r="M32" s="21">
        <f>'[1]R5 - ODI'!E35</f>
        <v>2.4240986717267554</v>
      </c>
      <c r="N32" s="21">
        <f>'[1]R5 - ODI'!F35</f>
        <v>2.75</v>
      </c>
      <c r="O32" s="21">
        <f>'[1]R5 - ODI'!G35</f>
        <v>2.75</v>
      </c>
      <c r="P32" s="21">
        <f>'[1]R5 - ODI'!H35</f>
        <v>2.75</v>
      </c>
      <c r="Q32" s="21">
        <f>'[1]R5 - ODI'!I35</f>
        <v>2.75</v>
      </c>
      <c r="R32" s="25"/>
      <c r="S32" s="26"/>
      <c r="U32" s="24"/>
    </row>
    <row r="33" spans="1:21" x14ac:dyDescent="0.25">
      <c r="A33" s="18" t="s">
        <v>33</v>
      </c>
      <c r="D33" s="18" t="s">
        <v>32</v>
      </c>
      <c r="E33" s="49">
        <v>36.23828125</v>
      </c>
      <c r="F33" s="49">
        <v>50.626206896551722</v>
      </c>
      <c r="G33" s="49">
        <v>59.231999999999999</v>
      </c>
      <c r="H33" s="49">
        <v>54.303448275862067</v>
      </c>
      <c r="I33" s="49">
        <v>51.417624521072796</v>
      </c>
      <c r="J33" s="49">
        <v>48.237362637362637</v>
      </c>
      <c r="K33" s="49">
        <v>34.240506329113927</v>
      </c>
      <c r="L33" s="49">
        <v>32.072834645669289</v>
      </c>
      <c r="M33" s="21">
        <f>'[1]R5 - ODI'!E75</f>
        <v>27.875</v>
      </c>
      <c r="N33" s="21">
        <f>'[1]R5 - ODI'!F75</f>
        <v>25.69</v>
      </c>
      <c r="O33" s="21">
        <f>'[1]R5 - ODI'!G75</f>
        <v>25.69</v>
      </c>
      <c r="P33" s="21">
        <f>'[1]R5 - ODI'!H75</f>
        <v>25.69</v>
      </c>
      <c r="Q33" s="21">
        <f>'[1]R5 - ODI'!I75</f>
        <v>25.69</v>
      </c>
      <c r="R33" s="30"/>
      <c r="S33" s="31"/>
      <c r="U33" s="24"/>
    </row>
    <row r="34" spans="1:21" x14ac:dyDescent="0.25">
      <c r="U34" s="24"/>
    </row>
    <row r="35" spans="1:21" x14ac:dyDescent="0.25">
      <c r="A35" s="17" t="s">
        <v>34</v>
      </c>
      <c r="U35" s="24"/>
    </row>
    <row r="36" spans="1:21" x14ac:dyDescent="0.25">
      <c r="A36" s="18" t="s">
        <v>35</v>
      </c>
      <c r="D36" s="18" t="s">
        <v>6</v>
      </c>
      <c r="E36" s="32"/>
      <c r="F36" s="33"/>
      <c r="G36" s="33"/>
      <c r="H36" s="33"/>
      <c r="I36" s="33"/>
      <c r="J36" s="33"/>
      <c r="K36" s="33"/>
      <c r="L36" s="34"/>
      <c r="M36" s="41">
        <v>3708</v>
      </c>
      <c r="N36" s="41">
        <v>0</v>
      </c>
      <c r="O36" s="41">
        <v>0</v>
      </c>
      <c r="P36" s="41">
        <v>0</v>
      </c>
      <c r="Q36" s="41">
        <v>0</v>
      </c>
      <c r="R36" s="36"/>
      <c r="S36" s="37">
        <f>SUM(M36:Q36)</f>
        <v>3708</v>
      </c>
      <c r="U36" s="24"/>
    </row>
    <row r="37" spans="1:21" x14ac:dyDescent="0.25">
      <c r="A37" s="18" t="s">
        <v>36</v>
      </c>
      <c r="D37" s="18" t="s">
        <v>6</v>
      </c>
      <c r="E37" s="38"/>
      <c r="F37" s="39"/>
      <c r="G37" s="39"/>
      <c r="H37" s="39"/>
      <c r="I37" s="39"/>
      <c r="J37" s="39"/>
      <c r="K37" s="39"/>
      <c r="L37" s="40"/>
      <c r="M37" s="41">
        <v>228</v>
      </c>
      <c r="N37" s="41">
        <v>0</v>
      </c>
      <c r="O37" s="41">
        <v>0</v>
      </c>
      <c r="P37" s="41">
        <v>0</v>
      </c>
      <c r="Q37" s="41">
        <v>0</v>
      </c>
      <c r="R37" s="42"/>
      <c r="S37" s="37">
        <f>SUM(M37:Q37)</f>
        <v>228</v>
      </c>
      <c r="U37" s="24"/>
    </row>
    <row r="38" spans="1:21" x14ac:dyDescent="0.25">
      <c r="A38" s="17" t="s">
        <v>2</v>
      </c>
      <c r="D38" s="18" t="s">
        <v>6</v>
      </c>
      <c r="E38" s="43"/>
      <c r="F38" s="44"/>
      <c r="G38" s="44"/>
      <c r="H38" s="44"/>
      <c r="I38" s="44"/>
      <c r="J38" s="44"/>
      <c r="K38" s="44"/>
      <c r="L38" s="45"/>
      <c r="M38" s="51">
        <f>SUM(M36:M37)</f>
        <v>3936</v>
      </c>
      <c r="N38" s="51">
        <f t="shared" ref="N38:Q38" si="1">SUM(N36:N37)</f>
        <v>0</v>
      </c>
      <c r="O38" s="51">
        <f t="shared" si="1"/>
        <v>0</v>
      </c>
      <c r="P38" s="51">
        <f t="shared" si="1"/>
        <v>0</v>
      </c>
      <c r="Q38" s="51">
        <f t="shared" si="1"/>
        <v>0</v>
      </c>
      <c r="R38" s="48"/>
      <c r="S38" s="37">
        <f>SUM(M38:Q38)</f>
        <v>3936</v>
      </c>
      <c r="U38" s="24"/>
    </row>
    <row r="39" spans="1:21" x14ac:dyDescent="0.25">
      <c r="U39" s="24"/>
    </row>
    <row r="41" spans="1:21" x14ac:dyDescent="0.25">
      <c r="E41" s="52"/>
    </row>
    <row r="42" spans="1:21" x14ac:dyDescent="0.25">
      <c r="E42" s="53"/>
    </row>
  </sheetData>
  <pageMargins left="0.7" right="0.7" top="0.75" bottom="0.75" header="0.3" footer="0.3"/>
  <pageSetup paperSize="9" orientation="portrait" r:id="rId1"/>
  <headerFooter>
    <oddFooter>&amp;C_x000D_&amp;1#&amp;"Calibri"&amp;12&amp;K008000 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SI1 - Performance Summary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MCGOUGH, CATHERINE</dc:creator>
  <cp:lastModifiedBy>MCGOUGH, CATHERINE</cp:lastModifiedBy>
  <dcterms:created xsi:type="dcterms:W3CDTF">2024-10-31T16:55:21Z</dcterms:created>
  <dcterms:modified xsi:type="dcterms:W3CDTF">2024-10-31T16:56:07Z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2024-10-31T16:55:37Z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543e5cf6-26b8-443c-acf0-078dbb53d532</vt:lpwstr>
  </property>
  <property fmtid="{D5CDD505-2E9C-101B-9397-08002B2CF9AE}" pid="8" name="MSIP_Label_019c027e-33b7-45fc-a572-8ffa5d09ec36_ContentBits">
    <vt:lpwstr>2</vt:lpwstr>
  </property>
</Properties>
</file>