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gn095113\OneDrive - IBERDROLA S.A\HOR141875B\WP5 Trial Design &amp; Delivery\FSR#2\Tender Pack v0.2\"/>
    </mc:Choice>
  </mc:AlternateContent>
  <xr:revisionPtr revIDLastSave="52" documentId="8_{AB05C0C3-F665-411B-B6A9-F6E4DD39742E}" xr6:coauthVersionLast="36" xr6:coauthVersionMax="36" xr10:uidLastSave="{C772B71B-A6CC-4BB5-ADE1-20C9DB1A8672}"/>
  <bookViews>
    <workbookView xWindow="0" yWindow="0" windowWidth="20490" windowHeight="7095" xr2:uid="{E86DAB28-7356-42B1-9016-FEC9AAA1D168}"/>
  </bookViews>
  <sheets>
    <sheet name="A. Your details" sheetId="10" r:id="rId1"/>
    <sheet name="Test" sheetId="9" state="hidden" r:id="rId2"/>
    <sheet name="B. Asset register" sheetId="15" r:id="rId3"/>
    <sheet name="C. Commercial " sheetId="5" r:id="rId4"/>
    <sheet name="Appendix 1. FSR" sheetId="7" state="hidden" r:id="rId5"/>
    <sheet name="Appendix 1. FSR_S" sheetId="11" r:id="rId6"/>
    <sheet name="Appendix 2. FSR_L" sheetId="13" r:id="rId7"/>
    <sheet name="Appendix 3. FSR_S (18612)" sheetId="17" r:id="rId8"/>
    <sheet name="Appendix 3. FSR_S (18613)" sheetId="18" r:id="rId9"/>
    <sheet name="Appendix 3. FSR_S (18614)" sheetId="19" r:id="rId10"/>
    <sheet name="Appendix 3. FSR_S (18616)" sheetId="21" r:id="rId11"/>
    <sheet name="Appendix 3. FSR_S (18622)" sheetId="20" r:id="rId12"/>
  </sheets>
  <definedNames>
    <definedName name="_Ref48289594" localSheetId="5">'Appendix 1. FSR_S'!#REF!</definedName>
    <definedName name="_Ref48289594" localSheetId="6">'Appendix 2. FSR_L'!$C$5</definedName>
    <definedName name="_Ref48289594" localSheetId="7">'Appendix 3. FSR_S (18612)'!#REF!</definedName>
    <definedName name="_Ref48289594" localSheetId="8">'Appendix 3. FSR_S (18613)'!#REF!</definedName>
    <definedName name="_Ref48289594" localSheetId="9">'Appendix 3. FSR_S (18614)'!#REF!</definedName>
    <definedName name="_Ref48289594" localSheetId="10">'Appendix 3. FSR_S (18616)'!#REF!</definedName>
    <definedName name="_Ref48289594" localSheetId="11">'Appendix 3. FSR_S (18622)'!#REF!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3" i="10" l="1"/>
  <c r="E13" i="10"/>
  <c r="D13" i="10"/>
  <c r="W28" i="5" l="1"/>
  <c r="X28" i="5"/>
  <c r="V29" i="5"/>
  <c r="X30" i="5"/>
  <c r="V34" i="5"/>
  <c r="X34" i="5"/>
  <c r="V35" i="5"/>
  <c r="A32" i="5"/>
  <c r="B32" i="5"/>
  <c r="K32" i="5"/>
  <c r="L32" i="5"/>
  <c r="W32" i="5" s="1"/>
  <c r="M32" i="5"/>
  <c r="X32" i="5" s="1"/>
  <c r="A33" i="5"/>
  <c r="B33" i="5" s="1"/>
  <c r="K33" i="5"/>
  <c r="V33" i="5" s="1"/>
  <c r="L33" i="5"/>
  <c r="W33" i="5" s="1"/>
  <c r="M33" i="5"/>
  <c r="X33" i="5" s="1"/>
  <c r="K34" i="5"/>
  <c r="L34" i="5"/>
  <c r="W34" i="5" s="1"/>
  <c r="M34" i="5"/>
  <c r="K35" i="5"/>
  <c r="L35" i="5"/>
  <c r="W35" i="5" s="1"/>
  <c r="M35" i="5"/>
  <c r="X35" i="5" s="1"/>
  <c r="K27" i="5"/>
  <c r="V27" i="5" s="1"/>
  <c r="L27" i="5"/>
  <c r="W27" i="5" s="1"/>
  <c r="M27" i="5"/>
  <c r="X27" i="5" s="1"/>
  <c r="K28" i="5"/>
  <c r="V28" i="5" s="1"/>
  <c r="L28" i="5"/>
  <c r="M28" i="5"/>
  <c r="K29" i="5"/>
  <c r="L29" i="5"/>
  <c r="W29" i="5" s="1"/>
  <c r="M29" i="5"/>
  <c r="X29" i="5" s="1"/>
  <c r="K30" i="5"/>
  <c r="V30" i="5" s="1"/>
  <c r="L30" i="5"/>
  <c r="W30" i="5" s="1"/>
  <c r="M30" i="5"/>
  <c r="K31" i="5"/>
  <c r="L31" i="5"/>
  <c r="W31" i="5" s="1"/>
  <c r="M31" i="5"/>
  <c r="X31" i="5" s="1"/>
  <c r="A33" i="15"/>
  <c r="B33" i="15"/>
  <c r="A34" i="15"/>
  <c r="A35" i="15" s="1"/>
  <c r="A36" i="15" s="1"/>
  <c r="A37" i="15" s="1"/>
  <c r="A38" i="15" s="1"/>
  <c r="A39" i="15" s="1"/>
  <c r="A40" i="15" s="1"/>
  <c r="A41" i="15" s="1"/>
  <c r="A42" i="15" s="1"/>
  <c r="A43" i="15" s="1"/>
  <c r="A44" i="15" s="1"/>
  <c r="A45" i="15" s="1"/>
  <c r="A46" i="15" s="1"/>
  <c r="A47" i="15" s="1"/>
  <c r="A48" i="15" s="1"/>
  <c r="A49" i="15" s="1"/>
  <c r="B34" i="15"/>
  <c r="B35" i="15"/>
  <c r="B36" i="15"/>
  <c r="B37" i="15"/>
  <c r="B38" i="15"/>
  <c r="B39" i="15"/>
  <c r="B40" i="15"/>
  <c r="B41" i="15"/>
  <c r="B42" i="15"/>
  <c r="B43" i="15"/>
  <c r="B44" i="15"/>
  <c r="B45" i="15"/>
  <c r="B46" i="15"/>
  <c r="B47" i="15"/>
  <c r="B48" i="15"/>
  <c r="B49" i="15"/>
  <c r="A23" i="15"/>
  <c r="B23" i="15"/>
  <c r="A24" i="15"/>
  <c r="A25" i="15" s="1"/>
  <c r="A26" i="15" s="1"/>
  <c r="A27" i="15" s="1"/>
  <c r="A28" i="15" s="1"/>
  <c r="A29" i="15" s="1"/>
  <c r="A30" i="15" s="1"/>
  <c r="A31" i="15" s="1"/>
  <c r="A32" i="15" s="1"/>
  <c r="B24" i="15"/>
  <c r="B25" i="15"/>
  <c r="B26" i="15"/>
  <c r="B27" i="15"/>
  <c r="B28" i="15"/>
  <c r="B29" i="15"/>
  <c r="B30" i="15"/>
  <c r="B31" i="15"/>
  <c r="B32" i="15"/>
  <c r="S31" i="5" l="1"/>
  <c r="Y28" i="5"/>
  <c r="S32" i="5"/>
  <c r="Y33" i="5"/>
  <c r="S34" i="5"/>
  <c r="S29" i="5"/>
  <c r="S30" i="5"/>
  <c r="Y35" i="5"/>
  <c r="Y30" i="5"/>
  <c r="Y29" i="5"/>
  <c r="Y27" i="5"/>
  <c r="U27" i="5" s="1"/>
  <c r="S35" i="5"/>
  <c r="Y34" i="5"/>
  <c r="U34" i="5" s="1"/>
  <c r="V31" i="5"/>
  <c r="Y31" i="5" s="1"/>
  <c r="U31" i="5" s="1"/>
  <c r="S27" i="5"/>
  <c r="S33" i="5"/>
  <c r="U33" i="5" s="1"/>
  <c r="V32" i="5"/>
  <c r="Y32" i="5" s="1"/>
  <c r="U29" i="5"/>
  <c r="S28" i="5"/>
  <c r="U28" i="5" s="1"/>
  <c r="A34" i="5"/>
  <c r="U32" i="5" l="1"/>
  <c r="U30" i="5"/>
  <c r="U35" i="5"/>
  <c r="B34" i="5"/>
  <c r="A35" i="5"/>
  <c r="B35" i="5" s="1"/>
  <c r="B21" i="5" l="1"/>
  <c r="K21" i="5"/>
  <c r="B8" i="15"/>
  <c r="B9" i="15"/>
  <c r="B10" i="15"/>
  <c r="B11" i="15"/>
  <c r="B12" i="15"/>
  <c r="B13" i="15"/>
  <c r="B14" i="15"/>
  <c r="B15" i="15"/>
  <c r="B16" i="15"/>
  <c r="B17" i="15"/>
  <c r="B18" i="15"/>
  <c r="B19" i="15"/>
  <c r="B20" i="15"/>
  <c r="B21" i="15"/>
  <c r="B22" i="15"/>
  <c r="B50" i="15"/>
  <c r="B7" i="15"/>
  <c r="A22" i="5"/>
  <c r="A23" i="5" s="1"/>
  <c r="E24" i="10"/>
  <c r="A8" i="15"/>
  <c r="B22" i="5" l="1"/>
  <c r="B23" i="5"/>
  <c r="A24" i="5"/>
  <c r="A25" i="5" s="1"/>
  <c r="A26" i="5" s="1"/>
  <c r="A9" i="15"/>
  <c r="B25" i="10"/>
  <c r="B26" i="5" l="1"/>
  <c r="A27" i="5"/>
  <c r="B25" i="5"/>
  <c r="B24" i="5"/>
  <c r="A10" i="15"/>
  <c r="K22" i="5"/>
  <c r="L22" i="5"/>
  <c r="W22" i="5" s="1"/>
  <c r="M22" i="5"/>
  <c r="X22" i="5" s="1"/>
  <c r="K23" i="5"/>
  <c r="L23" i="5"/>
  <c r="W23" i="5" s="1"/>
  <c r="M23" i="5"/>
  <c r="X23" i="5" s="1"/>
  <c r="K24" i="5"/>
  <c r="L24" i="5"/>
  <c r="W24" i="5" s="1"/>
  <c r="M24" i="5"/>
  <c r="X24" i="5" s="1"/>
  <c r="K25" i="5"/>
  <c r="L25" i="5"/>
  <c r="W25" i="5" s="1"/>
  <c r="M25" i="5"/>
  <c r="X25" i="5" s="1"/>
  <c r="K26" i="5"/>
  <c r="L26" i="5"/>
  <c r="W26" i="5" s="1"/>
  <c r="M26" i="5"/>
  <c r="X26" i="5" s="1"/>
  <c r="M21" i="5"/>
  <c r="X21" i="5" s="1"/>
  <c r="L21" i="5"/>
  <c r="V21" i="5"/>
  <c r="S26" i="5" l="1"/>
  <c r="A28" i="5"/>
  <c r="B27" i="5"/>
  <c r="S21" i="5"/>
  <c r="V26" i="5"/>
  <c r="Y26" i="5" s="1"/>
  <c r="V22" i="5"/>
  <c r="Y22" i="5" s="1"/>
  <c r="S22" i="5"/>
  <c r="V25" i="5"/>
  <c r="Y25" i="5" s="1"/>
  <c r="S25" i="5"/>
  <c r="V23" i="5"/>
  <c r="Y23" i="5" s="1"/>
  <c r="S23" i="5"/>
  <c r="V24" i="5"/>
  <c r="Y24" i="5" s="1"/>
  <c r="S24" i="5"/>
  <c r="A11" i="15"/>
  <c r="W21" i="5"/>
  <c r="B28" i="5" l="1"/>
  <c r="A29" i="5"/>
  <c r="Y21" i="5"/>
  <c r="A12" i="15"/>
  <c r="F10" i="5"/>
  <c r="F11" i="5" s="1"/>
  <c r="F12" i="5" s="1"/>
  <c r="F13" i="5" s="1"/>
  <c r="F14" i="5" s="1"/>
  <c r="F15" i="5" s="1"/>
  <c r="K25" i="7"/>
  <c r="K24" i="7"/>
  <c r="K23" i="7"/>
  <c r="K22" i="7"/>
  <c r="K21" i="7"/>
  <c r="K20" i="7"/>
  <c r="K19" i="7"/>
  <c r="K18" i="7"/>
  <c r="K17" i="7"/>
  <c r="K16" i="7"/>
  <c r="K14" i="7"/>
  <c r="K13" i="7"/>
  <c r="K12" i="7"/>
  <c r="K11" i="7"/>
  <c r="K10" i="7"/>
  <c r="K6" i="7"/>
  <c r="K7" i="7"/>
  <c r="K8" i="7"/>
  <c r="K9" i="7"/>
  <c r="K5" i="7"/>
  <c r="U21" i="5" l="1"/>
  <c r="R21" i="5"/>
  <c r="A30" i="5"/>
  <c r="B29" i="5"/>
  <c r="A13" i="15"/>
  <c r="U24" i="5"/>
  <c r="U26" i="5"/>
  <c r="U25" i="5"/>
  <c r="A31" i="5" l="1"/>
  <c r="B30" i="5"/>
  <c r="U22" i="5"/>
  <c r="T21" i="5"/>
  <c r="A14" i="15"/>
  <c r="U23" i="5"/>
  <c r="D16" i="7"/>
  <c r="D17" i="7"/>
  <c r="D18" i="7"/>
  <c r="D19" i="7"/>
  <c r="D20" i="7"/>
  <c r="D21" i="7"/>
  <c r="D22" i="7"/>
  <c r="D23" i="7"/>
  <c r="D24" i="7"/>
  <c r="D25" i="7"/>
  <c r="B26" i="10"/>
  <c r="B27" i="10" s="1"/>
  <c r="B28" i="10" s="1"/>
  <c r="B29" i="10" s="1"/>
  <c r="B30" i="10" s="1"/>
  <c r="B31" i="10" s="1"/>
  <c r="B32" i="10" s="1"/>
  <c r="B14" i="10"/>
  <c r="B15" i="10" s="1"/>
  <c r="B16" i="10" s="1"/>
  <c r="B17" i="10" s="1"/>
  <c r="B18" i="10" s="1"/>
  <c r="B19" i="10" s="1"/>
  <c r="B20" i="10" s="1"/>
  <c r="D10" i="7"/>
  <c r="D11" i="7"/>
  <c r="D12" i="7"/>
  <c r="D13" i="7"/>
  <c r="D14" i="7"/>
  <c r="D6" i="7"/>
  <c r="D7" i="7"/>
  <c r="D8" i="7"/>
  <c r="D9" i="7"/>
  <c r="D5" i="7"/>
  <c r="B31" i="5" l="1"/>
  <c r="A15" i="15"/>
  <c r="A16" i="15" l="1"/>
  <c r="A17" i="15" l="1"/>
  <c r="A18" i="15" l="1"/>
  <c r="A19" i="15" l="1"/>
  <c r="A20" i="15" l="1"/>
  <c r="A21" i="15" l="1"/>
  <c r="A22" i="15" l="1"/>
  <c r="A5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 Michael</author>
  </authors>
  <commentList>
    <comment ref="B5" authorId="0" shapeId="0" xr:uid="{971EEE66-56AA-4904-A6B1-E49F79C58CA5}">
      <text>
        <r>
          <rPr>
            <sz val="9"/>
            <color indexed="81"/>
            <rFont val="Tahoma"/>
            <family val="2"/>
          </rPr>
          <t>Unless you are bidding as a consortium, we would typically expect Tenders to  represent a single legal entity.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Green, Michael</author>
  </authors>
  <commentList>
    <comment ref="B4" authorId="0" shapeId="0" xr:uid="{F859A2B4-8CE7-48E8-BB10-4B16980259A5}">
      <text>
        <r>
          <rPr>
            <sz val="9"/>
            <color indexed="81"/>
            <rFont val="Tahoma"/>
            <family val="2"/>
          </rPr>
          <t xml:space="preserve">Each row represents a single discrete asset.
</t>
        </r>
      </text>
    </comment>
    <comment ref="B5" authorId="0" shapeId="0" xr:uid="{1FD61F24-2473-4BB7-9D78-4EBC6123D4B6}">
      <text>
        <r>
          <rPr>
            <sz val="9"/>
            <color indexed="81"/>
            <rFont val="Tahoma"/>
            <family val="2"/>
          </rPr>
          <t>Automatically generated</t>
        </r>
      </text>
    </comment>
    <comment ref="F5" authorId="0" shapeId="0" xr:uid="{355A7298-C7CE-45BC-8697-D4FCCB1580E4}">
      <text>
        <r>
          <rPr>
            <sz val="9"/>
            <color indexed="81"/>
            <rFont val="Tahoma"/>
            <family val="2"/>
          </rPr>
          <t>These details will not be shared with any third parties</t>
        </r>
      </text>
    </comment>
    <comment ref="J5" authorId="0" shapeId="0" xr:uid="{6CF96853-FF48-4C2A-927F-B09C10A3B300}">
      <text>
        <r>
          <rPr>
            <sz val="9"/>
            <color indexed="81"/>
            <rFont val="Tahoma"/>
            <family val="2"/>
          </rPr>
          <t xml:space="preserve">Please just populate as best you can. </t>
        </r>
      </text>
    </comment>
    <comment ref="L5" authorId="0" shapeId="0" xr:uid="{CB0DAE47-403C-43F6-89F6-096274CB2327}">
      <text>
        <r>
          <rPr>
            <sz val="9"/>
            <color indexed="81"/>
            <rFont val="Tahoma"/>
            <family val="2"/>
          </rPr>
          <t>Rated capacity</t>
        </r>
      </text>
    </comment>
    <comment ref="N5" authorId="0" shapeId="0" xr:uid="{036F13DE-5C38-43DC-B721-880F5B86CC2F}">
      <text>
        <r>
          <rPr>
            <sz val="9"/>
            <color indexed="81"/>
            <rFont val="Tahoma"/>
            <family val="2"/>
          </rPr>
          <t>For a full definition of this term please refer to Schedule 1 of the the Flexibility Service Agreement (FSA) available within the ITT pack.</t>
        </r>
      </text>
    </comment>
    <comment ref="O5" authorId="0" shapeId="0" xr:uid="{FA7579E3-A24A-47AA-A85B-8506C91FE1CB}">
      <text>
        <r>
          <rPr>
            <sz val="9"/>
            <color indexed="81"/>
            <rFont val="Tahoma"/>
            <family val="2"/>
          </rPr>
          <t>For a full definition of this term, please refer to Schedule 1 of the the Flexibility Service Agreement (FSA) available within the ITT pack.</t>
        </r>
      </text>
    </comment>
    <comment ref="P5" authorId="0" shapeId="0" xr:uid="{7A3EB312-13D3-4D82-94C9-517420AC91D7}">
      <text>
        <r>
          <rPr>
            <sz val="9"/>
            <color indexed="81"/>
            <rFont val="Tahoma"/>
            <family val="2"/>
          </rPr>
          <t>For a full definition of this term, please refer to Schedule 1 of the the Flexibility Service Agreement (FSA) available within the ITT pack.</t>
        </r>
      </text>
    </comment>
    <comment ref="Q5" authorId="0" shapeId="0" xr:uid="{FF192101-02B3-411D-8202-ED4FF47CF895}">
      <text>
        <r>
          <rPr>
            <sz val="9"/>
            <color indexed="81"/>
            <rFont val="Tahoma"/>
            <family val="2"/>
          </rPr>
          <t>For a full definition of this term, please refer to Schedule 1 of the the Flexibility Service Agreement (FSA) available within the ITT pack.</t>
        </r>
      </text>
    </comment>
    <comment ref="R5" authorId="0" shapeId="0" xr:uid="{679E0699-065C-46D8-B979-F17EBD1C3B16}">
      <text>
        <r>
          <rPr>
            <sz val="9"/>
            <color indexed="81"/>
            <rFont val="Tahoma"/>
            <family val="2"/>
          </rPr>
          <t>For a full definition of this term, please refer to clause 9.1.9 of the the Flexibility Service Agreement (FSA) available within the ITT pack.</t>
        </r>
      </text>
    </comment>
    <comment ref="S5" authorId="0" shapeId="0" xr:uid="{62B2C429-3B46-4706-A509-B6CEA274F55E}">
      <text>
        <r>
          <rPr>
            <sz val="9"/>
            <color indexed="81"/>
            <rFont val="Tahoma"/>
            <family val="2"/>
          </rPr>
          <t>For ease of reference, the contents of the FSR has been reproduced in Appendices 1 to 7 of this ITT repsonse proforma.</t>
        </r>
      </text>
    </comment>
    <comment ref="V5" authorId="0" shapeId="0" xr:uid="{6A794A92-C590-466A-ABF1-C841E35482DC}">
      <text>
        <r>
          <rPr>
            <sz val="9"/>
            <color indexed="81"/>
            <rFont val="Tahoma"/>
            <family val="2"/>
          </rPr>
          <t>i.e. already installed on site?</t>
        </r>
      </text>
    </comment>
    <comment ref="W5" authorId="0" shapeId="0" xr:uid="{CA6F61F6-F9AD-4A19-9A2E-8A6F34E568B5}">
      <text>
        <r>
          <rPr>
            <sz val="9"/>
            <color indexed="81"/>
            <rFont val="Tahoma"/>
            <family val="2"/>
          </rPr>
          <t xml:space="preserve">i.e. are you currently able to remotely control monitor and dispatch this asset?
</t>
        </r>
      </text>
    </comment>
    <comment ref="X5" authorId="0" shapeId="0" xr:uid="{0E0AED12-32F5-4A85-95C7-5D2B386598DB}">
      <text>
        <r>
          <rPr>
            <sz val="9"/>
            <color indexed="81"/>
            <rFont val="Tahoma"/>
            <family val="2"/>
          </rPr>
          <t>Please indicate the earlest date* that the enabled asset will be ready for the end-end commissioning tests.</t>
        </r>
      </text>
    </comment>
    <comment ref="Y5" authorId="0" shapeId="0" xr:uid="{C14C5287-37F3-4825-9AE4-188C9D360A5F}">
      <text>
        <r>
          <rPr>
            <u/>
            <sz val="9"/>
            <color indexed="81"/>
            <rFont val="Tahoma"/>
            <family val="2"/>
          </rPr>
          <t>Instruction:</t>
        </r>
        <r>
          <rPr>
            <sz val="9"/>
            <color indexed="81"/>
            <rFont val="Tahoma"/>
            <family val="2"/>
          </rPr>
          <t xml:space="preserve">
- For each asset in this register, select the portfolio that you would like to assign it to.
- You might wish to leave this column blank until you have completed Column C of Table 5  (in Tab C)</t>
        </r>
      </text>
    </comment>
    <comment ref="C6" authorId="0" shapeId="0" xr:uid="{1A1BF8B9-7636-4793-8014-D2A2A6F571A5}">
      <text>
        <r>
          <rPr>
            <sz val="9"/>
            <color indexed="81"/>
            <rFont val="Tahoma"/>
            <family val="2"/>
          </rPr>
          <t>Select which congestion point the asset will be responding to:
1. St. Andrews Primary Substation
2. Leuchars Primary Substation
3. St. Andrews 11kV Feeder (18612)
4. St. Andrews 11kV Feeder (18613)
5. St. Andrews 11kV Feeder (18614)
6. St. Andrews 11kV Feeder (18616)
7. St. Andrews 11kV Feeder (18622)</t>
        </r>
      </text>
    </comment>
    <comment ref="D6" authorId="0" shapeId="0" xr:uid="{16ED1187-E2BF-4BCF-81FD-70B24A7C9E2A}">
      <text>
        <r>
          <rPr>
            <sz val="9"/>
            <color indexed="81"/>
            <rFont val="Tahoma"/>
            <family val="2"/>
          </rPr>
          <t>Same MPAN may apply to various assets</t>
        </r>
      </text>
    </comment>
    <comment ref="E6" authorId="0" shapeId="0" xr:uid="{42BF9694-C345-44BC-8C92-DAD30DDB54DC}">
      <text>
        <r>
          <rPr>
            <sz val="9"/>
            <color indexed="81"/>
            <rFont val="Tahoma"/>
            <family val="2"/>
          </rPr>
          <t>In the case of prosumers with various sites / assets (e.g. the university) the more specific detail you can provider here the better please.
E.g.
Plant room, Gatty Marine Laboratory, University of St Andrews, East Sands,  KY16 8LB</t>
        </r>
      </text>
    </comment>
    <comment ref="F6" authorId="0" shapeId="0" xr:uid="{B34CAC16-3403-44E2-8B12-9B20FDB4406B}">
      <text>
        <r>
          <rPr>
            <sz val="9"/>
            <color indexed="81"/>
            <rFont val="Tahoma"/>
            <family val="2"/>
          </rPr>
          <t>E.g. University of St. Andrews</t>
        </r>
      </text>
    </comment>
    <comment ref="J6" authorId="0" shapeId="0" xr:uid="{337F32BC-88D3-4E5A-8015-97BAF4ED6D3D}">
      <text>
        <r>
          <rPr>
            <sz val="9"/>
            <color indexed="81"/>
            <rFont val="Tahoma"/>
            <family val="2"/>
          </rPr>
          <t>E.g. Generation / Load / Storage etc.</t>
        </r>
      </text>
    </comment>
    <comment ref="K6" authorId="0" shapeId="0" xr:uid="{AE49DA98-AB5D-4968-92FA-CEE9DF434682}">
      <text>
        <r>
          <rPr>
            <sz val="9"/>
            <color indexed="81"/>
            <rFont val="Tahoma"/>
            <family val="2"/>
          </rPr>
          <t xml:space="preserve">E.g.
</t>
        </r>
        <r>
          <rPr>
            <b/>
            <sz val="9"/>
            <color indexed="81"/>
            <rFont val="Tahoma"/>
            <family val="2"/>
          </rPr>
          <t>Generation:</t>
        </r>
        <r>
          <rPr>
            <sz val="9"/>
            <color indexed="81"/>
            <rFont val="Tahoma"/>
            <family val="2"/>
          </rPr>
          <t xml:space="preserve">
- CHP
- Wind turbine with battery
- etc.
</t>
        </r>
        <r>
          <rPr>
            <b/>
            <sz val="9"/>
            <color indexed="81"/>
            <rFont val="Tahoma"/>
            <family val="2"/>
          </rPr>
          <t>Load:</t>
        </r>
        <r>
          <rPr>
            <sz val="9"/>
            <color indexed="81"/>
            <rFont val="Tahoma"/>
            <family val="2"/>
          </rPr>
          <t xml:space="preserve">
- Motor
- Heat pump
- Resistance heater
- etc.
</t>
        </r>
        <r>
          <rPr>
            <b/>
            <sz val="9"/>
            <color indexed="81"/>
            <rFont val="Tahoma"/>
            <family val="2"/>
          </rPr>
          <t xml:space="preserve">Storage:
</t>
        </r>
        <r>
          <rPr>
            <sz val="9"/>
            <color indexed="81"/>
            <rFont val="Tahoma"/>
            <family val="2"/>
          </rPr>
          <t>- battery
- calorifier
-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Green, Michael</author>
  </authors>
  <commentList>
    <comment ref="C7" authorId="0" shapeId="0" xr:uid="{5132D49A-3CFD-4558-AEF9-1B89DE4EE7F2}">
      <text>
        <r>
          <rPr>
            <sz val="9"/>
            <color indexed="81"/>
            <rFont val="Tahoma"/>
            <family val="2"/>
          </rPr>
          <t>Please provide as much detail as possible. Detail any assumptions and or conditions that accompany your response.</t>
        </r>
      </text>
    </comment>
    <comment ref="C8" authorId="0" shapeId="0" xr:uid="{283617D5-9E51-4EC8-88C9-9A48BFD933CF}">
      <text>
        <r>
          <rPr>
            <sz val="9"/>
            <color indexed="81"/>
            <rFont val="Tahoma"/>
            <family val="2"/>
          </rPr>
          <t>By 'operational stage', we refer to the commencement of your contractual availability period</t>
        </r>
      </text>
    </comment>
    <comment ref="L8" authorId="0" shapeId="0" xr:uid="{9975438D-852E-47AA-9DDC-5724561E2D08}">
      <text>
        <r>
          <rPr>
            <sz val="9"/>
            <color indexed="81"/>
            <rFont val="Tahoma"/>
            <family val="2"/>
          </rPr>
          <t>dd/mm/yy</t>
        </r>
      </text>
    </comment>
    <comment ref="B18" authorId="0" shapeId="0" xr:uid="{BB2172C4-D227-4E57-A40E-95B496DB41DE}">
      <text>
        <r>
          <rPr>
            <sz val="9"/>
            <color indexed="81"/>
            <rFont val="Tahoma"/>
            <family val="2"/>
          </rPr>
          <t>Each Aggregator must offer 1 or more Portfolios in their ITT repsonse. 
Here you are invited to list and define those portfolios in your offer.
A portfolio typically* corresponds to a Prosumer (e.g. the University).
The following conditions hold:
– An asset can belong to only one portfolio
– All assets within one portfolio should be located behind the same congestion point (primary substation).
– The assets of one customer may be:
 i) combined in one portfolio (preferred), or 
ii) listed in multiple portfolios
– Assets located at different, large (C&amp;I&amp;C) customers should not be combined in one portfolio
*The only exception being for residential assets (or similar sized small assets), in which case a single portfolio may represent multiple prosumers. 
Different Aggregators may include the same assets / Portfolio in their offer. 
As assets cannot be controlled by multiple Aggregators at the same time, FUSION may pick and choose certain Portfolios from specific Aggregators.</t>
        </r>
      </text>
    </comment>
    <comment ref="E18" authorId="0" shapeId="0" xr:uid="{15CB58B5-1949-4C11-A08C-F460272DCEF1}">
      <text>
        <r>
          <rPr>
            <sz val="9"/>
            <color indexed="81"/>
            <rFont val="Tahoma"/>
            <family val="2"/>
          </rPr>
          <t>Populate the service chracteristics in light of the specific assets that you include in each portfolio (Column Y, table 3).
Where possible, please show your working by deriving your answers using the "=" function.</t>
        </r>
      </text>
    </comment>
    <comment ref="B19" authorId="0" shapeId="0" xr:uid="{4FF56039-D176-41DF-8A64-F88FA5D894FA}">
      <text>
        <r>
          <rPr>
            <sz val="9"/>
            <color indexed="81"/>
            <rFont val="Tahoma"/>
            <family val="2"/>
          </rPr>
          <t>Automatically generated</t>
        </r>
      </text>
    </comment>
    <comment ref="C19" authorId="0" shapeId="0" xr:uid="{76509BF2-8987-42C2-AEA2-AEB97370974D}">
      <text>
        <r>
          <rPr>
            <sz val="9"/>
            <color indexed="81"/>
            <rFont val="Tahoma"/>
            <family val="2"/>
          </rPr>
          <t>This drop-down list will be blank until you populate Column F of Table 3  (Tab B).</t>
        </r>
      </text>
    </comment>
    <comment ref="D19" authorId="0" shapeId="0" xr:uid="{548C6FE4-0C47-4663-A1C4-D1E26D8E4366}">
      <text>
        <r>
          <rPr>
            <sz val="9"/>
            <color indexed="81"/>
            <rFont val="Tahoma"/>
            <family val="2"/>
          </rPr>
          <t>Select which congestion point the portfolio will be responding to:
1. St. Andrews Primary Substation
2. Leuchars Primary Substation</t>
        </r>
      </text>
    </comment>
    <comment ref="E19" authorId="0" shapeId="0" xr:uid="{93CE7D64-DD89-4C32-8196-2402AB3DA00C}">
      <text>
        <r>
          <rPr>
            <sz val="9"/>
            <color indexed="81"/>
            <rFont val="Tahoma"/>
            <family val="2"/>
          </rPr>
          <t xml:space="preserve">The change in capacity of the portfolio relative to a defined baseline level.
Please note that the three services are fully stackable, i.e. SPEN will never call more than 1 service at the same time.
</t>
        </r>
      </text>
    </comment>
    <comment ref="H19" authorId="0" shapeId="0" xr:uid="{16D8AB6C-9FC0-4B85-864E-CAB1226F8115}">
      <text>
        <r>
          <rPr>
            <sz val="9"/>
            <color indexed="81"/>
            <rFont val="Tahoma"/>
            <family val="2"/>
          </rPr>
          <t xml:space="preserve">Taking the FSR request as your starting point*, please confirm the hours of </t>
        </r>
        <r>
          <rPr>
            <b/>
            <i/>
            <sz val="9"/>
            <color indexed="81"/>
            <rFont val="Tahoma"/>
            <family val="2"/>
          </rPr>
          <t xml:space="preserve">unavailability. </t>
        </r>
        <r>
          <rPr>
            <sz val="9"/>
            <color indexed="81"/>
            <rFont val="Tahoma"/>
            <family val="2"/>
          </rPr>
          <t xml:space="preserve">i.e the number of hours that the FSR service window cannot be met. 
(*see column 'M' in the appendices 1 &amp; 2 of this ITT response proforma).
Note that availability is a function not only of the assets but also of the readiness of the aggregator platform, it's UFTP-compliance and its integration into the DSO platform. </t>
        </r>
        <r>
          <rPr>
            <b/>
            <i/>
            <sz val="9"/>
            <color indexed="81"/>
            <rFont val="Tahoma"/>
            <family val="2"/>
          </rPr>
          <t xml:space="preserve">
</t>
        </r>
        <r>
          <rPr>
            <sz val="9"/>
            <color indexed="81"/>
            <rFont val="Tahoma"/>
            <family val="2"/>
          </rPr>
          <t xml:space="preserve">(Table 6 below solicits further detail on relating to the periods of  unavailability).
</t>
        </r>
      </text>
    </comment>
    <comment ref="K19" authorId="0" shapeId="0" xr:uid="{60183155-3C8C-454F-B4DF-3DD63A6B0947}">
      <text>
        <r>
          <rPr>
            <sz val="9"/>
            <color indexed="81"/>
            <rFont val="Tahoma"/>
            <family val="2"/>
          </rPr>
          <t>Automatically populated</t>
        </r>
      </text>
    </comment>
    <comment ref="N19" authorId="0" shapeId="0" xr:uid="{DBE59E53-2F8B-4071-97E8-99B22D24E874}">
      <text>
        <r>
          <rPr>
            <sz val="9"/>
            <color indexed="81"/>
            <rFont val="Tahoma"/>
            <family val="2"/>
          </rPr>
          <t xml:space="preserve">Maximum amount payable by SPEN to the Provider for the utilisation of any Flexibility Service. This cost should be expressed in £/kWh.
</t>
        </r>
      </text>
    </comment>
    <comment ref="O19" authorId="0" shapeId="0" xr:uid="{8AAD0B1E-F819-4C7F-986F-0CAEFF08E993}">
      <text>
        <r>
          <rPr>
            <sz val="9"/>
            <color indexed="81"/>
            <rFont val="Tahoma"/>
            <family val="2"/>
          </rPr>
          <t>Maximum amount payable by SPEN to the Provider for the discretionary* utilisation of any Flexibility Service. This cost should be expressed in £/kWh.
 *Discretionary Utilisaton: 
A utilisation carried-out during periods  that are not Service Periods during the term of the agreement.</t>
        </r>
      </text>
    </comment>
    <comment ref="P19" authorId="0" shapeId="0" xr:uid="{AD2F4B1A-6922-40A7-8285-8C165937B410}">
      <text>
        <r>
          <rPr>
            <sz val="9"/>
            <color indexed="81"/>
            <rFont val="Tahoma"/>
            <family val="2"/>
          </rPr>
          <t xml:space="preserve">Fixed cost for making the flexibility in a </t>
        </r>
        <r>
          <rPr>
            <b/>
            <i/>
            <sz val="9"/>
            <color indexed="81"/>
            <rFont val="Tahoma"/>
            <family val="2"/>
          </rPr>
          <t>particular portfolio</t>
        </r>
        <r>
          <rPr>
            <sz val="9"/>
            <color indexed="81"/>
            <rFont val="Tahoma"/>
            <family val="2"/>
          </rPr>
          <t xml:space="preserve">available.
(This will be added to the cost in column 'Q')
</t>
        </r>
      </text>
    </comment>
    <comment ref="Q19" authorId="0" shapeId="0" xr:uid="{3865D1A4-F830-4E31-A5A9-1AFEC6A4AE83}">
      <text>
        <r>
          <rPr>
            <sz val="9"/>
            <color indexed="81"/>
            <rFont val="Tahoma"/>
            <family val="2"/>
          </rPr>
          <t xml:space="preserve">Cost that is </t>
        </r>
        <r>
          <rPr>
            <b/>
            <i/>
            <sz val="9"/>
            <color indexed="81"/>
            <rFont val="Tahoma"/>
            <family val="2"/>
          </rPr>
          <t>not</t>
        </r>
        <r>
          <rPr>
            <sz val="9"/>
            <color indexed="81"/>
            <rFont val="Tahoma"/>
            <family val="2"/>
          </rPr>
          <t xml:space="preserve"> dependent on the portfolio. This might include, but is not limited to, UFTP implementation costs, platform integration costs, fixed operational costs, etc.</t>
        </r>
      </text>
    </comment>
    <comment ref="Z19" authorId="0" shapeId="0" xr:uid="{3E697086-66DC-4F95-B686-90265BE42D5B}">
      <text>
        <r>
          <rPr>
            <sz val="9"/>
            <color indexed="81"/>
            <rFont val="Tahoma"/>
            <family val="2"/>
          </rPr>
          <t xml:space="preserve">Same for all congestion points except 11kV Feeder 18622.
</t>
        </r>
      </text>
    </comment>
    <comment ref="AC19" authorId="0" shapeId="0" xr:uid="{6BEA99A5-9B15-4D4D-8F7A-EEB8F98DCCAD}">
      <text>
        <r>
          <rPr>
            <sz val="9"/>
            <color indexed="81"/>
            <rFont val="Tahoma"/>
            <family val="2"/>
          </rPr>
          <t>Estimated for purpose of evaluation</t>
        </r>
      </text>
    </comment>
    <comment ref="AD19" authorId="0" shapeId="0" xr:uid="{E1124F60-61E9-466E-9C9D-144C9208FE33}">
      <text>
        <r>
          <rPr>
            <sz val="9"/>
            <color indexed="81"/>
            <rFont val="Tahoma"/>
            <family val="2"/>
          </rPr>
          <t>Estimated for purpose of evaluation</t>
        </r>
      </text>
    </comment>
    <comment ref="B37" authorId="0" shapeId="0" xr:uid="{2AC2D3BD-F45C-4DB9-B5FA-525BDB4B0CC0}">
      <text>
        <r>
          <rPr>
            <sz val="9"/>
            <color indexed="81"/>
            <rFont val="Tahoma"/>
            <family val="2"/>
          </rPr>
          <t>Complete table 6 for the portfolio and services where you have indicated &gt;0 unavailable hours in table 5.</t>
        </r>
      </text>
    </comment>
    <comment ref="G38" authorId="0" shapeId="0" xr:uid="{F89CF24F-4492-409C-ABFF-D54BA680138A}">
      <text>
        <r>
          <rPr>
            <sz val="9"/>
            <color indexed="81"/>
            <rFont val="Tahoma"/>
            <family val="2"/>
          </rPr>
          <t xml:space="preserve">Period over which the recurring unavailability applies.
If the unavailability is a one-off event, enter the period as a single day
</t>
        </r>
      </text>
    </comment>
    <comment ref="I38" authorId="0" shapeId="0" xr:uid="{CCDA4267-C205-474D-856B-F92050F688BE}">
      <text>
        <r>
          <rPr>
            <sz val="9"/>
            <color indexed="81"/>
            <rFont val="Tahoma"/>
            <family val="2"/>
          </rPr>
          <t>Day in which the recurrent unavailability occurs.
If, for a given period, there are mutiple days per week, use a separate row for each day</t>
        </r>
      </text>
    </comment>
    <comment ref="J38" authorId="0" shapeId="0" xr:uid="{968CF8A7-70E3-470C-8C64-B6E784D7A1C1}">
      <text>
        <r>
          <rPr>
            <sz val="9"/>
            <color indexed="81"/>
            <rFont val="Tahoma"/>
            <family val="2"/>
          </rPr>
          <t>Hours of recurrent unavailability</t>
        </r>
      </text>
    </comment>
    <comment ref="K38" authorId="0" shapeId="0" xr:uid="{66E062B0-4CF8-4A83-A53E-65AE166C6FA0}">
      <text>
        <r>
          <rPr>
            <sz val="9"/>
            <color indexed="81"/>
            <rFont val="Tahoma"/>
            <family val="2"/>
          </rPr>
          <t>please use formula to show calculation</t>
        </r>
      </text>
    </comment>
    <comment ref="G39" authorId="0" shapeId="0" xr:uid="{2BC89DD7-C8EB-45D8-8950-C8B20B29744E}">
      <text>
        <r>
          <rPr>
            <sz val="9"/>
            <color indexed="81"/>
            <rFont val="Tahoma"/>
            <family val="2"/>
          </rPr>
          <t xml:space="preserve">dd/mm/yy
</t>
        </r>
      </text>
    </comment>
    <comment ref="H39" authorId="0" shapeId="0" xr:uid="{BB031C86-47B9-4250-B2B1-907F8B715217}">
      <text>
        <r>
          <rPr>
            <sz val="9"/>
            <color indexed="81"/>
            <rFont val="Tahoma"/>
            <family val="2"/>
          </rPr>
          <t>dd/mm/yy</t>
        </r>
      </text>
    </comment>
  </commentList>
</comments>
</file>

<file path=xl/sharedStrings.xml><?xml version="1.0" encoding="utf-8"?>
<sst xmlns="http://schemas.openxmlformats.org/spreadsheetml/2006/main" count="868" uniqueCount="222">
  <si>
    <t>Ref</t>
  </si>
  <si>
    <t>Year</t>
  </si>
  <si>
    <t>Response Type (+ is increase demand or export; - is opposite)</t>
  </si>
  <si>
    <t>Period</t>
  </si>
  <si>
    <t>Service Window</t>
  </si>
  <si>
    <t>Days</t>
  </si>
  <si>
    <t>Service Type</t>
  </si>
  <si>
    <t>Duration (mins)</t>
  </si>
  <si>
    <t>Demand</t>
  </si>
  <si>
    <t>(kW)</t>
  </si>
  <si>
    <t>(kVAr)</t>
  </si>
  <si>
    <t>N/A</t>
  </si>
  <si>
    <t>Mon - Fri</t>
  </si>
  <si>
    <t>Mon – Fri</t>
  </si>
  <si>
    <t>Start</t>
  </si>
  <si>
    <t>End</t>
  </si>
  <si>
    <t>Oct - Dec</t>
  </si>
  <si>
    <t>Service</t>
  </si>
  <si>
    <t>Test/Trial</t>
  </si>
  <si>
    <t>Area</t>
  </si>
  <si>
    <t>Indicative Test Windows</t>
  </si>
  <si>
    <t>St Andrews</t>
  </si>
  <si>
    <t>Jul - Sep</t>
  </si>
  <si>
    <t>Sustain Peak Management</t>
  </si>
  <si>
    <t>15:00 - 17:00</t>
  </si>
  <si>
    <t>Secure DSO Constraint Management (Pre-Fault)</t>
  </si>
  <si>
    <t>Dynamic DSO Constraint Management (post-fault)</t>
  </si>
  <si>
    <t>Leuchar</t>
  </si>
  <si>
    <t>09:00 - 10:30</t>
  </si>
  <si>
    <t>11:00 – 13:00</t>
  </si>
  <si>
    <t>14:00 - 16:00</t>
  </si>
  <si>
    <t>Maximum Response Time</t>
  </si>
  <si>
    <t>17 hrs</t>
  </si>
  <si>
    <t>30 mins</t>
  </si>
  <si>
    <t>15 mins *</t>
  </si>
  <si>
    <t>Minimum Run Time (mins)</t>
  </si>
  <si>
    <t>Maximum Run Time (mins)</t>
  </si>
  <si>
    <t>Recovery Time * (mins)</t>
  </si>
  <si>
    <t>Ramp Down Time * (mins)</t>
  </si>
  <si>
    <t>Ramp Up Time * (mins)</t>
  </si>
  <si>
    <r>
      <t>·</t>
    </r>
    <r>
      <rPr>
        <sz val="7"/>
        <color theme="1"/>
        <rFont val="Times New Roman"/>
        <family val="1"/>
      </rPr>
      <t xml:space="preserve">           </t>
    </r>
    <r>
      <rPr>
        <sz val="9"/>
        <color theme="1"/>
        <rFont val="Arial"/>
        <family val="2"/>
      </rPr>
      <t>Participants shall use the ITT response proforma to indicate the extent to which they can provide all the above services.</t>
    </r>
  </si>
  <si>
    <r>
      <t>·</t>
    </r>
    <r>
      <rPr>
        <sz val="7"/>
        <color theme="1"/>
        <rFont val="Times New Roman"/>
        <family val="1"/>
      </rPr>
      <t xml:space="preserve">           </t>
    </r>
    <r>
      <rPr>
        <sz val="9"/>
        <color theme="1"/>
        <rFont val="Arial"/>
        <family val="2"/>
      </rPr>
      <t>The Duration column in Table 2 represents the maximum service run time for the delivery for that service within a specified service window.</t>
    </r>
  </si>
  <si>
    <r>
      <t>·</t>
    </r>
    <r>
      <rPr>
        <sz val="7"/>
        <color theme="1"/>
        <rFont val="Times New Roman"/>
        <family val="1"/>
      </rPr>
      <t xml:space="preserve">           </t>
    </r>
    <r>
      <rPr>
        <sz val="9"/>
        <color theme="1"/>
        <rFont val="Arial"/>
        <family val="2"/>
      </rPr>
      <t>The service should be delivered from flexible units located within one or more of the postcodes described in section 1.</t>
    </r>
  </si>
  <si>
    <r>
      <t>·</t>
    </r>
    <r>
      <rPr>
        <sz val="7"/>
        <color theme="1"/>
        <rFont val="Times New Roman"/>
        <family val="1"/>
      </rPr>
      <t xml:space="preserve">           </t>
    </r>
    <r>
      <rPr>
        <sz val="9"/>
        <color theme="1"/>
        <rFont val="Arial"/>
        <family val="2"/>
      </rPr>
      <t>The capacities reflected in this FSR have been deliberately kept low to minimise the impact of these trials on the network.</t>
    </r>
  </si>
  <si>
    <r>
      <t>·</t>
    </r>
    <r>
      <rPr>
        <sz val="7"/>
        <color theme="1"/>
        <rFont val="Times New Roman"/>
        <family val="1"/>
      </rPr>
      <t xml:space="preserve">           </t>
    </r>
    <r>
      <rPr>
        <sz val="9"/>
        <color theme="1"/>
        <rFont val="Arial"/>
        <family val="2"/>
      </rPr>
      <t>The minimum total aggregate capacity of a group of assets that can qualify for bidding is 1KW.</t>
    </r>
  </si>
  <si>
    <r>
      <t>·</t>
    </r>
    <r>
      <rPr>
        <sz val="7"/>
        <color theme="1"/>
        <rFont val="Times New Roman"/>
        <family val="1"/>
      </rPr>
      <t xml:space="preserve">           </t>
    </r>
    <r>
      <rPr>
        <sz val="9"/>
        <color theme="1"/>
        <rFont val="Arial"/>
        <family val="2"/>
      </rPr>
      <t>The capacity that is called upon to be 'utilized' in any given event may be lower than the total amount procured under this 'availability' contract.</t>
    </r>
  </si>
  <si>
    <r>
      <t>·</t>
    </r>
    <r>
      <rPr>
        <sz val="7"/>
        <color theme="1"/>
        <rFont val="Times New Roman"/>
        <family val="1"/>
      </rPr>
      <t xml:space="preserve">           </t>
    </r>
    <r>
      <rPr>
        <sz val="9"/>
        <color theme="1"/>
        <rFont val="Arial"/>
        <family val="2"/>
      </rPr>
      <t>A summary overview of the services descriptions is provided in Appendix 3 of this document.</t>
    </r>
  </si>
  <si>
    <r>
      <t>·</t>
    </r>
    <r>
      <rPr>
        <sz val="7"/>
        <color theme="1"/>
        <rFont val="Times New Roman"/>
        <family val="1"/>
      </rPr>
      <t xml:space="preserve">           </t>
    </r>
    <r>
      <rPr>
        <sz val="9"/>
        <color theme="1"/>
        <rFont val="Arial"/>
        <family val="2"/>
      </rPr>
      <t xml:space="preserve">Exact characteristics of these services will be defined in schedule 1 of the Flexibility Services Agreement (FSA) in due course. A template FSA is available on the Project FUSION website. </t>
    </r>
  </si>
  <si>
    <t>Asset capacity (kW)</t>
  </si>
  <si>
    <t>Trial_Q_3</t>
  </si>
  <si>
    <t>Trial_Q_4</t>
  </si>
  <si>
    <t>Please enter your organisation details below</t>
  </si>
  <si>
    <t>Organisation name</t>
  </si>
  <si>
    <t>Organisation type</t>
  </si>
  <si>
    <t>Registration / Company Number</t>
  </si>
  <si>
    <t>Organisation address line 1</t>
  </si>
  <si>
    <t>Organisation address line 2</t>
  </si>
  <si>
    <t>Organisation town / city</t>
  </si>
  <si>
    <t>Organisation country</t>
  </si>
  <si>
    <t>Organisation postcode</t>
  </si>
  <si>
    <t>Please enter your primary contact details below</t>
  </si>
  <si>
    <t>Primary contact name</t>
  </si>
  <si>
    <t>Primary contact title</t>
  </si>
  <si>
    <t>Primary contact address line 1</t>
  </si>
  <si>
    <t>Primary contact address line 2</t>
  </si>
  <si>
    <t>Primary contact town / city</t>
  </si>
  <si>
    <t>Primary contact country</t>
  </si>
  <si>
    <t>Primary contact postcode</t>
  </si>
  <si>
    <t>Primary contact phone number</t>
  </si>
  <si>
    <t>Primary contact email address</t>
  </si>
  <si>
    <r>
      <rPr>
        <sz val="11"/>
        <color rgb="FFADC187"/>
        <rFont val="Calibri"/>
        <family val="2"/>
        <scheme val="minor"/>
      </rPr>
      <t>Table 2:</t>
    </r>
    <r>
      <rPr>
        <sz val="11"/>
        <color theme="0"/>
        <rFont val="Calibri"/>
        <family val="2"/>
        <scheme val="minor"/>
      </rPr>
      <t xml:space="preserve"> </t>
    </r>
    <r>
      <rPr>
        <b/>
        <sz val="11"/>
        <color theme="0"/>
        <rFont val="Calibri"/>
        <family val="2"/>
        <scheme val="minor"/>
      </rPr>
      <t>Primary Contact Details</t>
    </r>
  </si>
  <si>
    <t>Service Characteristics</t>
  </si>
  <si>
    <t>Total # hours in the service window</t>
  </si>
  <si>
    <t># service days</t>
  </si>
  <si>
    <t>Estimated runs</t>
  </si>
  <si>
    <t>Minimum Run Time</t>
  </si>
  <si>
    <t>(mins)</t>
  </si>
  <si>
    <t>Maximum Run Time</t>
  </si>
  <si>
    <t>Recovery Time *</t>
  </si>
  <si>
    <t>Ramp Down Time *</t>
  </si>
  <si>
    <t>Ramp Up Time *</t>
  </si>
  <si>
    <t>Estimated Runs</t>
  </si>
  <si>
    <t>(No.)</t>
  </si>
  <si>
    <t>Gen.</t>
  </si>
  <si>
    <t>Dynamic DSO Constraint Management (Post-Fault)</t>
  </si>
  <si>
    <t>Offered Flexible Capacity (kW)</t>
  </si>
  <si>
    <t>Please provide a high-level indicative implementation plan from award of the contract to operational stage and the dates associated to it:</t>
  </si>
  <si>
    <t>Estimated number of utilisations (runs) per service</t>
  </si>
  <si>
    <t>Unit price per portfolio (£/kWh)</t>
  </si>
  <si>
    <t>Evaluation prices (automatically generated)</t>
  </si>
  <si>
    <t>Email address</t>
  </si>
  <si>
    <t xml:space="preserve">Contact details for asset site </t>
  </si>
  <si>
    <t>Milestone No.</t>
  </si>
  <si>
    <t>Description of the milestone</t>
  </si>
  <si>
    <t>Milestone date</t>
  </si>
  <si>
    <t xml:space="preserve">Secure DSO Constraint Management </t>
  </si>
  <si>
    <t xml:space="preserve">Dynamic DSO Constraint Management (Post-Fault) </t>
  </si>
  <si>
    <t xml:space="preserve">Aggregated unit price (£/kWh) </t>
  </si>
  <si>
    <t xml:space="preserve">Total price (£) </t>
  </si>
  <si>
    <t xml:space="preserve"> Flexibility Service Requisition – Flexibility availability required during the St. Andrews trials</t>
  </si>
  <si>
    <t>Hours of the day</t>
  </si>
  <si>
    <t>Total unavailability hours</t>
  </si>
  <si>
    <t>Section B. Asset Register</t>
  </si>
  <si>
    <t>Offered total utilisation duration (h)</t>
  </si>
  <si>
    <t>Portfolio identifier</t>
  </si>
  <si>
    <r>
      <rPr>
        <sz val="11"/>
        <color theme="9" tint="0.39997558519241921"/>
        <rFont val="Calibri"/>
        <family val="2"/>
        <scheme val="minor"/>
      </rPr>
      <t>Table 0:</t>
    </r>
    <r>
      <rPr>
        <sz val="11"/>
        <color theme="0"/>
        <rFont val="Calibri"/>
        <family val="2"/>
        <scheme val="minor"/>
      </rPr>
      <t xml:space="preserve"> </t>
    </r>
    <r>
      <rPr>
        <b/>
        <sz val="11"/>
        <color theme="0"/>
        <rFont val="Calibri"/>
        <family val="2"/>
        <scheme val="minor"/>
      </rPr>
      <t>Legal entities represented in this Tender response</t>
    </r>
  </si>
  <si>
    <t>A</t>
  </si>
  <si>
    <t>B</t>
  </si>
  <si>
    <t>C</t>
  </si>
  <si>
    <r>
      <rPr>
        <sz val="11"/>
        <color rgb="FFADC187"/>
        <rFont val="Calibri"/>
        <family val="2"/>
        <scheme val="minor"/>
      </rPr>
      <t>Table 1:</t>
    </r>
    <r>
      <rPr>
        <sz val="11"/>
        <color theme="0"/>
        <rFont val="Calibri"/>
        <family val="2"/>
        <scheme val="minor"/>
      </rPr>
      <t xml:space="preserve"> Organisation Details</t>
    </r>
  </si>
  <si>
    <t>Entity 'A'</t>
  </si>
  <si>
    <t>Entity 'B'</t>
  </si>
  <si>
    <t>Entity 'C'</t>
  </si>
  <si>
    <t>Contact name</t>
  </si>
  <si>
    <t>Phone number</t>
  </si>
  <si>
    <t>Is this asset already in-situ?</t>
  </si>
  <si>
    <t>Asset 'type'</t>
  </si>
  <si>
    <t>Asset 'subtype'</t>
  </si>
  <si>
    <t>Asset Flexible Capacity 
(kW)</t>
  </si>
  <si>
    <t>Asset ramp-up time 
(minutes)</t>
  </si>
  <si>
    <t>Ramp-down time 
(minutes)</t>
  </si>
  <si>
    <t>Minimum run time 
(minutes)</t>
  </si>
  <si>
    <t>Maximum run time 
(minutes)</t>
  </si>
  <si>
    <t xml:space="preserve">Please declare (by listing) all of the legal entities represented in this tender response.
Please use one row per entity. </t>
  </si>
  <si>
    <t>Section A. Your details</t>
  </si>
  <si>
    <r>
      <rPr>
        <sz val="11"/>
        <color theme="9" tint="0.39997558519241921"/>
        <rFont val="Calibri"/>
        <family val="2"/>
        <scheme val="minor"/>
      </rPr>
      <t>Table 3:</t>
    </r>
    <r>
      <rPr>
        <b/>
        <sz val="11"/>
        <color theme="9" tint="0.39997558519241921"/>
        <rFont val="Calibri"/>
        <family val="2"/>
        <scheme val="minor"/>
      </rPr>
      <t xml:space="preserve"> </t>
    </r>
    <r>
      <rPr>
        <b/>
        <sz val="11"/>
        <color theme="0"/>
        <rFont val="Calibri"/>
        <family val="2"/>
        <scheme val="minor"/>
      </rPr>
      <t>Asset register</t>
    </r>
  </si>
  <si>
    <t>Asset Reference</t>
  </si>
  <si>
    <t>Congestion Point</t>
  </si>
  <si>
    <t>Is this asset already enabled?</t>
  </si>
  <si>
    <t>MPAN related to asset</t>
  </si>
  <si>
    <t>Asset type</t>
  </si>
  <si>
    <t>Portfolio Reference</t>
  </si>
  <si>
    <t>Location / Congestion Point</t>
  </si>
  <si>
    <t>Prosumer most closely related with portfolio</t>
  </si>
  <si>
    <t>Asset Site</t>
  </si>
  <si>
    <t>Specific location of asset</t>
  </si>
  <si>
    <t>Unavailability  (hours)</t>
  </si>
  <si>
    <t>Offered Availability (hours)</t>
  </si>
  <si>
    <t>Pricing schedule</t>
  </si>
  <si>
    <t>Availability fee (portfolio-specific) (£)</t>
  </si>
  <si>
    <t xml:space="preserve">Availability fee (portfolio-independent) (£) </t>
  </si>
  <si>
    <t>Single fee for all services</t>
  </si>
  <si>
    <t>Single fee for all portfolios and services</t>
  </si>
  <si>
    <t>Day of week</t>
  </si>
  <si>
    <t>Start date</t>
  </si>
  <si>
    <t>End date</t>
  </si>
  <si>
    <t>kWh offered per portfolio (kWh)</t>
  </si>
  <si>
    <t>Utilisatiion cost per portfolio (£)</t>
  </si>
  <si>
    <t>Average utilisation duration (h)</t>
  </si>
  <si>
    <t xml:space="preserve">FSR service window (hours) </t>
  </si>
  <si>
    <t>Section C.  Commercial offer</t>
  </si>
  <si>
    <t>Please provide an answer to each of the questions below</t>
  </si>
  <si>
    <t xml:space="preserve">IT readiness: 
Provided that SPEN contract with your organisation before the end of February 2021, will you be able to provide a demonstration, before end of April 2021, of your end-to-end integration with the DSO platform in accordance with USEF Flexibility Trading Protocol specification by dispatching flexibility as part of the pre-trial tests? </t>
  </si>
  <si>
    <t xml:space="preserve">If not, by when do you estimate that you will be able to do so?
</t>
  </si>
  <si>
    <t>Earliest available commissioning date? (DD/MM/YYYY)</t>
  </si>
  <si>
    <t>Sustain Peak Management capacity</t>
  </si>
  <si>
    <t>Which services listed in the FSR's can the asset respond to?</t>
  </si>
  <si>
    <t>Notice period required for SPEN access. (working days)</t>
  </si>
  <si>
    <t>Utilisation Fee Cap (£/kWh)</t>
  </si>
  <si>
    <t>Discretionary Utilisation Fee Cap (£/kWh)</t>
  </si>
  <si>
    <t>All</t>
  </si>
  <si>
    <r>
      <rPr>
        <b/>
        <sz val="11"/>
        <color rgb="FFADC187"/>
        <rFont val="Calibri"/>
        <family val="2"/>
        <scheme val="minor"/>
      </rPr>
      <t>Table 4:</t>
    </r>
    <r>
      <rPr>
        <b/>
        <sz val="11"/>
        <color theme="0"/>
        <rFont val="Calibri"/>
        <family val="2"/>
        <scheme val="minor"/>
      </rPr>
      <t xml:space="preserve"> Preparation &amp; Schedule</t>
    </r>
  </si>
  <si>
    <r>
      <rPr>
        <b/>
        <sz val="11"/>
        <color rgb="FFADC187"/>
        <rFont val="Calibri"/>
        <family val="2"/>
        <scheme val="minor"/>
      </rPr>
      <t>Table 5:</t>
    </r>
    <r>
      <rPr>
        <b/>
        <sz val="11"/>
        <color theme="9" tint="0.39997558519241921"/>
        <rFont val="Calibri"/>
        <family val="2"/>
        <scheme val="minor"/>
      </rPr>
      <t xml:space="preserve"> </t>
    </r>
    <r>
      <rPr>
        <b/>
        <sz val="11"/>
        <color theme="0"/>
        <rFont val="Calibri"/>
        <family val="2"/>
        <scheme val="minor"/>
      </rPr>
      <t>Portfolio details</t>
    </r>
  </si>
  <si>
    <r>
      <rPr>
        <b/>
        <sz val="11"/>
        <color rgb="FFADC187"/>
        <rFont val="Calibri"/>
        <family val="2"/>
        <scheme val="minor"/>
      </rPr>
      <t xml:space="preserve">Table 6: </t>
    </r>
    <r>
      <rPr>
        <b/>
        <sz val="11"/>
        <color theme="0"/>
        <rFont val="Calibri"/>
        <family val="2"/>
        <scheme val="minor"/>
      </rPr>
      <t>Detailed unavailability</t>
    </r>
  </si>
  <si>
    <t>2022/23</t>
  </si>
  <si>
    <t>Apr22 -Sep22</t>
  </si>
  <si>
    <t>11:00 – 14:00</t>
  </si>
  <si>
    <t>Oct22 – Mar23</t>
  </si>
  <si>
    <t>10:30 – 15:30</t>
  </si>
  <si>
    <t>11:30 – 13:30</t>
  </si>
  <si>
    <t>11:30 – 14:30</t>
  </si>
  <si>
    <t>Apr22 – Mar23</t>
  </si>
  <si>
    <t>12:30 – 14:30</t>
  </si>
  <si>
    <t>Total Availability</t>
  </si>
  <si>
    <t>(Hrs)</t>
  </si>
  <si>
    <t>Pry_SA_1</t>
  </si>
  <si>
    <t>Pry_SA_2</t>
  </si>
  <si>
    <t>Pry_SA_3</t>
  </si>
  <si>
    <t>Pry_SA_4</t>
  </si>
  <si>
    <t>Pry_SA_5</t>
  </si>
  <si>
    <t>Pry_L_1</t>
  </si>
  <si>
    <t>Pry_L_2</t>
  </si>
  <si>
    <t>Pry_L_3</t>
  </si>
  <si>
    <t>Pry_L_4</t>
  </si>
  <si>
    <t>Pry_L_5</t>
  </si>
  <si>
    <t>11kV_18612_1</t>
  </si>
  <si>
    <t>11kV_18612_2</t>
  </si>
  <si>
    <t>11kV_18612_3</t>
  </si>
  <si>
    <t>11kV_18612_4</t>
  </si>
  <si>
    <t>11kV_18612_5</t>
  </si>
  <si>
    <t>11kV_18613_1</t>
  </si>
  <si>
    <t>11kV_18613_2</t>
  </si>
  <si>
    <t>11kV_18613_3</t>
  </si>
  <si>
    <t>11kV_18613_4</t>
  </si>
  <si>
    <t>11kV_18613_5</t>
  </si>
  <si>
    <t>11kV_18614_1</t>
  </si>
  <si>
    <t>11kV_18614_2</t>
  </si>
  <si>
    <t>11kV_18614_3</t>
  </si>
  <si>
    <t>11kV_18614_4</t>
  </si>
  <si>
    <t>11kV_18614_5</t>
  </si>
  <si>
    <t>11kV_18616_1</t>
  </si>
  <si>
    <t>11kV_18616_2</t>
  </si>
  <si>
    <t>11kV_18616_3</t>
  </si>
  <si>
    <t>11kV_18616_4</t>
  </si>
  <si>
    <t>11kV_18616_5</t>
  </si>
  <si>
    <t>11kV_18622_1</t>
  </si>
  <si>
    <t>11kV_18622_2</t>
  </si>
  <si>
    <t>11kV_18622_3</t>
  </si>
  <si>
    <t>11kV_18622_4</t>
  </si>
  <si>
    <t>11kV_18622_5</t>
  </si>
  <si>
    <t>10:00 – 18:00</t>
  </si>
  <si>
    <t>Note: In the event of any (inadvertant) discrepency between the content of this Appendix and the FSR included in the ITT Pack, the latter shall take precedence.</t>
  </si>
  <si>
    <t>Appendix 1.  Flexibility Services Requisition (FSR) - St Andrews Primary Substation</t>
  </si>
  <si>
    <t>Appendix 1.  Flexibility Services Requisition (FSR) - Leuchars Primary Substation</t>
  </si>
  <si>
    <t>Appendix 1.  Flexibility Services Requisition (FSR) - St. Andrews 11kV Feeder (18612)</t>
  </si>
  <si>
    <t>Appendix 1.  Flexibility Services Requisition (FSR) - St. Andrews 11kV Feeder (18613)</t>
  </si>
  <si>
    <t>Appendix 1.  Flexibility Services Requisition (FSR) - St. Andrews 11kV Feeder (18614)</t>
  </si>
  <si>
    <t>Appendix 1.  Flexibility Services Requisition (FSR) - St. Andrews 11kV Feeder (18616)</t>
  </si>
  <si>
    <t>11kV_18622_6</t>
  </si>
  <si>
    <t>Apr22 -Sep22
(Excl. Jul22)</t>
  </si>
  <si>
    <t>Appendix 1.  Flexibility Services Requisition (FSR) - St. Andrews 11kV Feeder (18622)</t>
  </si>
  <si>
    <t>Estimated Average run duration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</si>
</sst>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34" x14ac:knownFonts="1">
    <font>
      <sz val="11"/>
      <color theme="1"/>
      <name val="Calibri"/>
      <family val="2"/>
      <scheme val="minor"/>
    </font>
    <font>
      <b/>
      <sz val="11"/>
      <color theme="1"/>
      <name val="Calibri"/>
      <family val="2"/>
      <scheme val="minor"/>
    </font>
    <font>
      <sz val="8"/>
      <name val="Calibri"/>
      <family val="2"/>
      <scheme val="minor"/>
    </font>
    <font>
      <b/>
      <sz val="11"/>
      <color theme="0"/>
      <name val="Calibri"/>
      <family val="2"/>
      <scheme val="minor"/>
    </font>
    <font>
      <sz val="10"/>
      <name val="Arial"/>
      <family val="2"/>
    </font>
    <font>
      <vertAlign val="superscript"/>
      <sz val="11"/>
      <color theme="1"/>
      <name val="Calibri"/>
      <family val="2"/>
      <scheme val="minor"/>
    </font>
    <font>
      <sz val="9"/>
      <color theme="1"/>
      <name val="Symbol"/>
      <family val="1"/>
      <charset val="2"/>
    </font>
    <font>
      <sz val="7"/>
      <color theme="1"/>
      <name val="Times New Roman"/>
      <family val="1"/>
    </font>
    <font>
      <sz val="9"/>
      <color theme="1"/>
      <name val="Arial"/>
      <family val="2"/>
    </font>
    <font>
      <sz val="11"/>
      <color theme="0"/>
      <name val="Calibri"/>
      <family val="2"/>
      <scheme val="minor"/>
    </font>
    <font>
      <sz val="11"/>
      <color rgb="FFADC187"/>
      <name val="Calibri"/>
      <family val="2"/>
      <scheme val="minor"/>
    </font>
    <font>
      <sz val="11"/>
      <color rgb="FF5C881A"/>
      <name val="Calibri"/>
      <family val="2"/>
      <scheme val="minor"/>
    </font>
    <font>
      <sz val="10"/>
      <color theme="1"/>
      <name val="Arial"/>
      <family val="2"/>
    </font>
    <font>
      <sz val="9"/>
      <color rgb="FF1D124E"/>
      <name val="Calibri"/>
      <family val="2"/>
      <scheme val="minor"/>
    </font>
    <font>
      <sz val="10"/>
      <color rgb="FF1D124E"/>
      <name val="Calibri"/>
      <family val="2"/>
      <scheme val="minor"/>
    </font>
    <font>
      <b/>
      <sz val="9"/>
      <color rgb="FF1D124E"/>
      <name val="Calibri"/>
      <family val="2"/>
      <scheme val="minor"/>
    </font>
    <font>
      <i/>
      <sz val="9"/>
      <color theme="1"/>
      <name val="Arial"/>
      <family val="2"/>
    </font>
    <font>
      <b/>
      <i/>
      <sz val="9"/>
      <color rgb="FFFFFFFF"/>
      <name val="Arial"/>
      <family val="2"/>
    </font>
    <font>
      <i/>
      <sz val="9"/>
      <color rgb="FFFFFFFF"/>
      <name val="Arial"/>
      <family val="2"/>
    </font>
    <font>
      <b/>
      <i/>
      <sz val="8"/>
      <color rgb="FFFFFFFF"/>
      <name val="Arial"/>
      <family val="2"/>
    </font>
    <font>
      <b/>
      <u/>
      <sz val="12"/>
      <color rgb="FF5C881A"/>
      <name val="Arial"/>
      <family val="2"/>
    </font>
    <font>
      <b/>
      <i/>
      <sz val="11"/>
      <color theme="0"/>
      <name val="Arial"/>
      <family val="2"/>
    </font>
    <font>
      <b/>
      <sz val="11"/>
      <color rgb="FFADC187"/>
      <name val="Calibri"/>
      <family val="2"/>
      <scheme val="minor"/>
    </font>
    <font>
      <sz val="11"/>
      <color theme="9" tint="0.39997558519241921"/>
      <name val="Calibri"/>
      <family val="2"/>
      <scheme val="minor"/>
    </font>
    <font>
      <sz val="9"/>
      <color indexed="81"/>
      <name val="Tahoma"/>
      <family val="2"/>
    </font>
    <font>
      <b/>
      <sz val="9"/>
      <color indexed="81"/>
      <name val="Tahoma"/>
      <family val="2"/>
    </font>
    <font>
      <b/>
      <sz val="11"/>
      <color theme="9" tint="0.39997558519241921"/>
      <name val="Calibri"/>
      <family val="2"/>
      <scheme val="minor"/>
    </font>
    <font>
      <b/>
      <i/>
      <sz val="9"/>
      <color indexed="81"/>
      <name val="Tahoma"/>
      <family val="2"/>
    </font>
    <font>
      <u/>
      <sz val="9"/>
      <color indexed="81"/>
      <name val="Tahoma"/>
      <family val="2"/>
    </font>
    <font>
      <sz val="11"/>
      <color theme="0" tint="-0.499984740745262"/>
      <name val="Calibri"/>
      <family val="2"/>
      <scheme val="minor"/>
    </font>
    <font>
      <sz val="11"/>
      <color theme="0" tint="-4.9989318521683403E-2"/>
      <name val="Calibri"/>
      <family val="2"/>
      <scheme val="minor"/>
    </font>
    <font>
      <sz val="11"/>
      <name val="Calibri"/>
      <family val="2"/>
      <scheme val="minor"/>
    </font>
    <font>
      <sz val="11"/>
      <color theme="0" tint="-0.14999847407452621"/>
      <name val="Calibri"/>
      <family val="2"/>
      <scheme val="minor"/>
    </font>
    <font>
      <b/>
      <i/>
      <sz val="9"/>
      <color theme="1"/>
      <name val="Arial"/>
      <family val="2"/>
    </font>
  </fonts>
  <fills count="1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5C881A"/>
        <bgColor indexed="64"/>
      </patternFill>
    </fill>
    <fill>
      <patternFill patternType="solid">
        <fgColor rgb="FFADC18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rgb="FF73A616"/>
        <bgColor indexed="64"/>
      </patternFill>
    </fill>
    <fill>
      <patternFill patternType="solid">
        <fgColor rgb="FFE5F7C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right/>
      <top/>
      <bottom style="medium">
        <color rgb="FF73A616"/>
      </bottom>
      <diagonal/>
    </border>
    <border>
      <left style="medium">
        <color rgb="FFB3E854"/>
      </left>
      <right style="medium">
        <color rgb="FFB3E854"/>
      </right>
      <top/>
      <bottom style="medium">
        <color rgb="FFB3E854"/>
      </bottom>
      <diagonal/>
    </border>
    <border>
      <left style="medium">
        <color rgb="FFB3E854"/>
      </left>
      <right style="medium">
        <color rgb="FFB3E854"/>
      </right>
      <top/>
      <bottom/>
      <diagonal/>
    </border>
    <border>
      <left/>
      <right style="medium">
        <color rgb="FFB3E854"/>
      </right>
      <top/>
      <bottom style="medium">
        <color rgb="FFB3E854"/>
      </bottom>
      <diagonal/>
    </border>
    <border>
      <left style="medium">
        <color rgb="FFB3E854"/>
      </left>
      <right style="medium">
        <color rgb="FFB3E854"/>
      </right>
      <top style="medium">
        <color rgb="FFB3E854"/>
      </top>
      <bottom/>
      <diagonal/>
    </border>
    <border>
      <left style="medium">
        <color rgb="FFB3E854"/>
      </left>
      <right style="medium">
        <color rgb="FFB3E854"/>
      </right>
      <top style="medium">
        <color rgb="FFB3E854"/>
      </top>
      <bottom style="medium">
        <color rgb="FFB3E854"/>
      </bottom>
      <diagonal/>
    </border>
    <border>
      <left/>
      <right/>
      <top/>
      <bottom style="medium">
        <color rgb="FFB3E854"/>
      </bottom>
      <diagonal/>
    </border>
    <border>
      <left style="medium">
        <color rgb="FFADC187"/>
      </left>
      <right style="medium">
        <color rgb="FFADC187"/>
      </right>
      <top style="medium">
        <color rgb="FFADC187"/>
      </top>
      <bottom/>
      <diagonal/>
    </border>
    <border>
      <left style="medium">
        <color rgb="FFADC187"/>
      </left>
      <right style="medium">
        <color rgb="FFADC187"/>
      </right>
      <top/>
      <bottom/>
      <diagonal/>
    </border>
    <border>
      <left style="medium">
        <color rgb="FFADC187"/>
      </left>
      <right/>
      <top style="medium">
        <color rgb="FFADC187"/>
      </top>
      <bottom/>
      <diagonal/>
    </border>
    <border>
      <left/>
      <right style="medium">
        <color rgb="FFADC187"/>
      </right>
      <top style="medium">
        <color rgb="FFADC187"/>
      </top>
      <bottom/>
      <diagonal/>
    </border>
    <border>
      <left style="medium">
        <color rgb="FFADC187"/>
      </left>
      <right/>
      <top/>
      <bottom/>
      <diagonal/>
    </border>
    <border>
      <left/>
      <right style="medium">
        <color rgb="FFADC187"/>
      </right>
      <top/>
      <bottom/>
      <diagonal/>
    </border>
    <border>
      <left/>
      <right/>
      <top style="medium">
        <color rgb="FFB3E854"/>
      </top>
      <bottom style="medium">
        <color rgb="FFB3E854"/>
      </bottom>
      <diagonal/>
    </border>
    <border>
      <left/>
      <right style="medium">
        <color rgb="FFB3E854"/>
      </right>
      <top style="medium">
        <color rgb="FFB3E854"/>
      </top>
      <bottom style="medium">
        <color rgb="FFB3E854"/>
      </bottom>
      <diagonal/>
    </border>
    <border>
      <left style="medium">
        <color rgb="FFADC187"/>
      </left>
      <right/>
      <top style="medium">
        <color rgb="FF73A616"/>
      </top>
      <bottom style="medium">
        <color rgb="FFADC187"/>
      </bottom>
      <diagonal/>
    </border>
    <border>
      <left/>
      <right/>
      <top style="medium">
        <color rgb="FF73A616"/>
      </top>
      <bottom style="medium">
        <color rgb="FFADC187"/>
      </bottom>
      <diagonal/>
    </border>
    <border>
      <left/>
      <right style="medium">
        <color rgb="FFADC187"/>
      </right>
      <top style="medium">
        <color rgb="FF73A616"/>
      </top>
      <bottom style="medium">
        <color rgb="FFADC187"/>
      </bottom>
      <diagonal/>
    </border>
  </borders>
  <cellStyleXfs count="2">
    <xf numFmtId="0" fontId="0" fillId="0" borderId="0"/>
    <xf numFmtId="0" fontId="12" fillId="0" borderId="0"/>
  </cellStyleXfs>
  <cellXfs count="187">
    <xf numFmtId="0" fontId="0" fillId="0" borderId="0" xfId="0"/>
    <xf numFmtId="0" fontId="0" fillId="0" borderId="0" xfId="0" applyAlignment="1">
      <alignment horizontal="left"/>
    </xf>
    <xf numFmtId="0" fontId="6" fillId="0" borderId="0" xfId="0" applyFont="1" applyAlignment="1">
      <alignment horizontal="left" vertical="center"/>
    </xf>
    <xf numFmtId="0" fontId="0" fillId="0" borderId="0" xfId="0"/>
    <xf numFmtId="0" fontId="3" fillId="5" borderId="1" xfId="0" applyFont="1" applyFill="1" applyBorder="1" applyAlignment="1">
      <alignment horizontal="left" vertical="center" wrapText="1"/>
    </xf>
    <xf numFmtId="0" fontId="4" fillId="6" borderId="1" xfId="1" applyFont="1" applyFill="1" applyBorder="1" applyAlignment="1" applyProtection="1">
      <alignment horizontal="left" vertical="top" wrapText="1"/>
      <protection locked="0"/>
    </xf>
    <xf numFmtId="14" fontId="4" fillId="6" borderId="1" xfId="1" applyNumberFormat="1" applyFont="1" applyFill="1" applyBorder="1" applyAlignment="1" applyProtection="1">
      <alignment horizontal="left" vertical="top" wrapText="1"/>
      <protection locked="0"/>
    </xf>
    <xf numFmtId="17" fontId="4" fillId="6" borderId="1" xfId="1" applyNumberFormat="1" applyFont="1" applyFill="1" applyBorder="1" applyAlignment="1" applyProtection="1">
      <alignment horizontal="left" vertical="top" wrapText="1"/>
      <protection locked="0"/>
    </xf>
    <xf numFmtId="0" fontId="0" fillId="0" borderId="0" xfId="0" applyFont="1"/>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5" xfId="0" applyFont="1" applyFill="1" applyBorder="1" applyAlignment="1">
      <alignment horizontal="center" vertical="center"/>
    </xf>
    <xf numFmtId="0" fontId="13" fillId="6" borderId="15" xfId="0" applyFont="1" applyFill="1" applyBorder="1" applyAlignment="1">
      <alignment vertical="center"/>
    </xf>
    <xf numFmtId="0" fontId="14" fillId="6" borderId="15" xfId="0" applyFont="1" applyFill="1" applyBorder="1" applyAlignment="1">
      <alignment horizontal="left" vertical="center"/>
    </xf>
    <xf numFmtId="0" fontId="15" fillId="6" borderId="15" xfId="0" applyFont="1" applyFill="1" applyBorder="1" applyAlignment="1">
      <alignment horizontal="center" vertical="center"/>
    </xf>
    <xf numFmtId="14" fontId="13" fillId="6" borderId="15" xfId="0" applyNumberFormat="1"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7" xfId="0" applyFont="1" applyFill="1" applyBorder="1" applyAlignment="1">
      <alignment horizontal="center" vertical="center"/>
    </xf>
    <xf numFmtId="0" fontId="13" fillId="6" borderId="17" xfId="0" applyFont="1" applyFill="1" applyBorder="1" applyAlignment="1">
      <alignment vertical="center"/>
    </xf>
    <xf numFmtId="0" fontId="14" fillId="6" borderId="17" xfId="0" applyFont="1" applyFill="1" applyBorder="1" applyAlignment="1">
      <alignment horizontal="left" vertical="center"/>
    </xf>
    <xf numFmtId="0" fontId="15" fillId="6" borderId="17" xfId="0" applyFont="1" applyFill="1" applyBorder="1" applyAlignment="1">
      <alignment horizontal="center" vertical="center"/>
    </xf>
    <xf numFmtId="14" fontId="13" fillId="6" borderId="17" xfId="0" applyNumberFormat="1" applyFont="1" applyFill="1" applyBorder="1" applyAlignment="1">
      <alignment horizontal="center" vertical="center" wrapText="1"/>
    </xf>
    <xf numFmtId="0" fontId="13" fillId="6" borderId="17" xfId="0" applyFont="1" applyFill="1" applyBorder="1" applyAlignment="1">
      <alignment horizontal="left" vertical="center"/>
    </xf>
    <xf numFmtId="0" fontId="13" fillId="6" borderId="18"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19" xfId="0" applyFont="1" applyFill="1" applyBorder="1" applyAlignment="1">
      <alignment horizontal="center" vertical="center"/>
    </xf>
    <xf numFmtId="0" fontId="13" fillId="6" borderId="19" xfId="0" applyFont="1" applyFill="1" applyBorder="1" applyAlignment="1">
      <alignment vertical="center"/>
    </xf>
    <xf numFmtId="0" fontId="14" fillId="6" borderId="19" xfId="0" applyFont="1" applyFill="1" applyBorder="1" applyAlignment="1">
      <alignment horizontal="left" vertical="center"/>
    </xf>
    <xf numFmtId="0" fontId="15" fillId="6" borderId="19" xfId="0" applyFont="1" applyFill="1" applyBorder="1" applyAlignment="1">
      <alignment horizontal="center" vertical="center"/>
    </xf>
    <xf numFmtId="14" fontId="13" fillId="6" borderId="19" xfId="0" applyNumberFormat="1" applyFont="1" applyFill="1" applyBorder="1" applyAlignment="1">
      <alignment horizontal="center" vertical="center" wrapText="1"/>
    </xf>
    <xf numFmtId="0" fontId="13" fillId="6" borderId="20" xfId="0" applyFont="1" applyFill="1" applyBorder="1" applyAlignment="1">
      <alignment vertical="center"/>
    </xf>
    <xf numFmtId="0" fontId="20" fillId="0" borderId="0" xfId="0" applyFont="1" applyAlignment="1">
      <alignment vertical="center"/>
    </xf>
    <xf numFmtId="0" fontId="16" fillId="0" borderId="0" xfId="0" applyFont="1" applyAlignment="1">
      <alignment vertical="center"/>
    </xf>
    <xf numFmtId="2" fontId="13" fillId="6" borderId="15" xfId="0" applyNumberFormat="1" applyFont="1" applyFill="1" applyBorder="1" applyAlignment="1">
      <alignment vertical="center"/>
    </xf>
    <xf numFmtId="2" fontId="13" fillId="6" borderId="17" xfId="0" applyNumberFormat="1" applyFont="1" applyFill="1" applyBorder="1" applyAlignment="1">
      <alignment vertical="center"/>
    </xf>
    <xf numFmtId="2" fontId="13" fillId="6" borderId="19" xfId="0" applyNumberFormat="1" applyFont="1" applyFill="1" applyBorder="1" applyAlignment="1">
      <alignment vertical="center"/>
    </xf>
    <xf numFmtId="0" fontId="4" fillId="6" borderId="13" xfId="1" applyFont="1" applyFill="1" applyBorder="1" applyAlignment="1" applyProtection="1">
      <alignment horizontal="left" vertical="top" wrapText="1"/>
      <protection locked="0"/>
    </xf>
    <xf numFmtId="2" fontId="4" fillId="6" borderId="1" xfId="1" applyNumberFormat="1" applyFont="1" applyFill="1" applyBorder="1" applyAlignment="1" applyProtection="1">
      <alignment horizontal="left" vertical="top" wrapText="1"/>
      <protection locked="0"/>
    </xf>
    <xf numFmtId="2" fontId="4" fillId="6" borderId="13" xfId="1" applyNumberFormat="1" applyFont="1" applyFill="1" applyBorder="1" applyAlignment="1" applyProtection="1">
      <alignment horizontal="left" vertical="top" wrapText="1"/>
      <protection locked="0"/>
    </xf>
    <xf numFmtId="2" fontId="4" fillId="6" borderId="8" xfId="1" applyNumberFormat="1" applyFont="1" applyFill="1" applyBorder="1" applyAlignment="1" applyProtection="1">
      <alignment horizontal="left" vertical="top" wrapText="1"/>
      <protection locked="0"/>
    </xf>
    <xf numFmtId="0" fontId="4" fillId="6" borderId="1" xfId="1" applyFont="1" applyFill="1" applyBorder="1" applyAlignment="1" applyProtection="1">
      <alignment horizontal="left" vertical="top" wrapText="1"/>
      <protection locked="0"/>
    </xf>
    <xf numFmtId="164" fontId="4" fillId="6" borderId="1" xfId="1" applyNumberFormat="1" applyFont="1" applyFill="1" applyBorder="1" applyAlignment="1" applyProtection="1">
      <alignment horizontal="left" vertical="top" wrapText="1"/>
      <protection locked="0"/>
    </xf>
    <xf numFmtId="0" fontId="0" fillId="15" borderId="0" xfId="0" applyFill="1" applyAlignment="1" applyProtection="1">
      <alignment horizontal="left" vertical="top"/>
    </xf>
    <xf numFmtId="0" fontId="0" fillId="0" borderId="0" xfId="0" applyAlignment="1" applyProtection="1">
      <alignment horizontal="left" vertical="top"/>
    </xf>
    <xf numFmtId="0" fontId="20" fillId="15" borderId="0" xfId="0" applyFont="1" applyFill="1" applyAlignment="1" applyProtection="1">
      <alignment horizontal="left" vertical="top"/>
    </xf>
    <xf numFmtId="0" fontId="3" fillId="5" borderId="1" xfId="0" applyFont="1" applyFill="1" applyBorder="1" applyAlignment="1" applyProtection="1">
      <alignment horizontal="left" vertical="top" wrapText="1"/>
    </xf>
    <xf numFmtId="0" fontId="9" fillId="13" borderId="8" xfId="0" applyFont="1" applyFill="1" applyBorder="1" applyAlignment="1" applyProtection="1">
      <alignment horizontal="center" vertical="top"/>
    </xf>
    <xf numFmtId="0" fontId="9" fillId="4" borderId="1" xfId="0" applyFont="1" applyFill="1" applyBorder="1" applyAlignment="1" applyProtection="1">
      <alignment horizontal="left" vertical="top" wrapText="1"/>
    </xf>
    <xf numFmtId="0" fontId="11" fillId="3" borderId="1" xfId="0" applyFont="1" applyFill="1" applyBorder="1" applyAlignment="1" applyProtection="1">
      <alignment horizontal="left" vertical="top" wrapText="1"/>
    </xf>
    <xf numFmtId="0" fontId="9" fillId="15" borderId="0" xfId="0" applyFont="1" applyFill="1" applyAlignment="1" applyProtection="1">
      <alignment horizontal="left" vertical="top"/>
    </xf>
    <xf numFmtId="2" fontId="3" fillId="5" borderId="1" xfId="0" applyNumberFormat="1" applyFont="1" applyFill="1" applyBorder="1" applyAlignment="1" applyProtection="1">
      <alignment horizontal="left" vertical="top" wrapText="1"/>
    </xf>
    <xf numFmtId="49" fontId="31" fillId="6" borderId="10" xfId="0" applyNumberFormat="1" applyFont="1" applyFill="1" applyBorder="1" applyAlignment="1" applyProtection="1">
      <alignment horizontal="left" vertical="top" wrapText="1"/>
      <protection locked="0"/>
    </xf>
    <xf numFmtId="49" fontId="31" fillId="6" borderId="1" xfId="0" applyNumberFormat="1"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xf>
    <xf numFmtId="0" fontId="3" fillId="4" borderId="9" xfId="0" applyFont="1" applyFill="1" applyBorder="1" applyAlignment="1" applyProtection="1">
      <alignment horizontal="left" vertical="top" wrapText="1"/>
    </xf>
    <xf numFmtId="0" fontId="3" fillId="4" borderId="10" xfId="0" applyFont="1" applyFill="1" applyBorder="1" applyAlignment="1" applyProtection="1">
      <alignment horizontal="left" vertical="top" wrapText="1"/>
    </xf>
    <xf numFmtId="0" fontId="3" fillId="5" borderId="13" xfId="0" applyFont="1" applyFill="1" applyBorder="1" applyAlignment="1" applyProtection="1">
      <alignment horizontal="left" vertical="top" wrapText="1"/>
    </xf>
    <xf numFmtId="0" fontId="3" fillId="5" borderId="4" xfId="0" applyFont="1" applyFill="1" applyBorder="1" applyAlignment="1" applyProtection="1">
      <alignment horizontal="left" vertical="top" wrapText="1"/>
    </xf>
    <xf numFmtId="0" fontId="3" fillId="5" borderId="11" xfId="0" applyFont="1" applyFill="1" applyBorder="1" applyAlignment="1" applyProtection="1">
      <alignment horizontal="left" vertical="top" wrapText="1"/>
    </xf>
    <xf numFmtId="0" fontId="30" fillId="15" borderId="0" xfId="0" applyFont="1" applyFill="1" applyAlignment="1" applyProtection="1">
      <alignment horizontal="left" vertical="top"/>
    </xf>
    <xf numFmtId="0" fontId="4" fillId="7" borderId="1" xfId="1" applyFont="1" applyFill="1" applyBorder="1" applyAlignment="1" applyProtection="1">
      <alignment horizontal="left" vertical="top" wrapText="1"/>
    </xf>
    <xf numFmtId="0" fontId="5" fillId="15" borderId="0" xfId="0" applyFont="1" applyFill="1" applyAlignment="1" applyProtection="1">
      <alignment horizontal="left" vertical="top"/>
    </xf>
    <xf numFmtId="0" fontId="0" fillId="15" borderId="0" xfId="0" applyFill="1" applyProtection="1"/>
    <xf numFmtId="0" fontId="0" fillId="0" borderId="0" xfId="0" applyProtection="1"/>
    <xf numFmtId="0" fontId="20" fillId="15" borderId="0" xfId="0" applyFont="1" applyFill="1" applyAlignment="1" applyProtection="1">
      <alignment vertical="center"/>
    </xf>
    <xf numFmtId="49" fontId="0" fillId="15" borderId="0" xfId="0" applyNumberFormat="1" applyFill="1" applyProtection="1"/>
    <xf numFmtId="0" fontId="11" fillId="12" borderId="1" xfId="0" applyFont="1" applyFill="1" applyBorder="1" applyAlignment="1" applyProtection="1">
      <alignment horizontal="left" vertical="top" wrapText="1"/>
    </xf>
    <xf numFmtId="0" fontId="11" fillId="3" borderId="10" xfId="0" applyFont="1" applyFill="1" applyBorder="1" applyAlignment="1" applyProtection="1">
      <alignment horizontal="left" vertical="top" wrapText="1"/>
    </xf>
    <xf numFmtId="0" fontId="11" fillId="3" borderId="8" xfId="0" applyFont="1" applyFill="1" applyBorder="1" applyAlignment="1" applyProtection="1">
      <alignment horizontal="left" vertical="top" wrapText="1"/>
    </xf>
    <xf numFmtId="0" fontId="11" fillId="3" borderId="13" xfId="0" applyFont="1" applyFill="1" applyBorder="1" applyAlignment="1" applyProtection="1">
      <alignment horizontal="left" vertical="top" wrapText="1"/>
    </xf>
    <xf numFmtId="0" fontId="11" fillId="3" borderId="5" xfId="0" applyFont="1" applyFill="1" applyBorder="1" applyAlignment="1" applyProtection="1">
      <alignment horizontal="left" vertical="top" wrapText="1"/>
    </xf>
    <xf numFmtId="0" fontId="11" fillId="3" borderId="7" xfId="0" applyFont="1" applyFill="1" applyBorder="1" applyAlignment="1" applyProtection="1">
      <alignment horizontal="left" vertical="top" wrapText="1"/>
    </xf>
    <xf numFmtId="0" fontId="29" fillId="3" borderId="1" xfId="0" applyFont="1" applyFill="1" applyBorder="1" applyAlignment="1" applyProtection="1">
      <alignment horizontal="left" vertical="top" wrapText="1"/>
    </xf>
    <xf numFmtId="0" fontId="9" fillId="15" borderId="0" xfId="0" applyFont="1" applyFill="1" applyProtection="1"/>
    <xf numFmtId="0" fontId="4" fillId="15" borderId="13" xfId="1" applyFont="1" applyFill="1" applyBorder="1" applyAlignment="1" applyProtection="1">
      <alignment horizontal="left" vertical="top" wrapText="1"/>
    </xf>
    <xf numFmtId="2" fontId="4" fillId="15" borderId="13" xfId="1" applyNumberFormat="1" applyFont="1" applyFill="1" applyBorder="1" applyAlignment="1" applyProtection="1">
      <alignment horizontal="left" vertical="top" wrapText="1"/>
    </xf>
    <xf numFmtId="2" fontId="4" fillId="8" borderId="1" xfId="1" applyNumberFormat="1" applyFont="1" applyFill="1" applyBorder="1" applyAlignment="1" applyProtection="1">
      <alignment horizontal="left" vertical="top" wrapText="1"/>
    </xf>
    <xf numFmtId="2" fontId="4" fillId="8" borderId="11" xfId="1" applyNumberFormat="1" applyFont="1" applyFill="1" applyBorder="1" applyAlignment="1" applyProtection="1">
      <alignment horizontal="left" vertical="top" wrapText="1"/>
    </xf>
    <xf numFmtId="0" fontId="1" fillId="15" borderId="0" xfId="0" applyFont="1" applyFill="1" applyProtection="1"/>
    <xf numFmtId="0" fontId="11" fillId="6" borderId="1" xfId="0" applyFont="1" applyFill="1" applyBorder="1" applyAlignment="1" applyProtection="1">
      <alignment horizontal="left" vertical="top" wrapText="1"/>
      <protection locked="0"/>
    </xf>
    <xf numFmtId="49" fontId="4" fillId="6" borderId="1" xfId="1" applyNumberFormat="1" applyFont="1" applyFill="1" applyBorder="1" applyAlignment="1" applyProtection="1">
      <alignment horizontal="left" vertical="top" wrapText="1"/>
      <protection locked="0"/>
    </xf>
    <xf numFmtId="49" fontId="31" fillId="15" borderId="10" xfId="0" applyNumberFormat="1" applyFont="1" applyFill="1" applyBorder="1" applyAlignment="1" applyProtection="1">
      <alignment horizontal="left" vertical="top" wrapText="1"/>
    </xf>
    <xf numFmtId="0" fontId="32" fillId="15" borderId="1" xfId="0" applyFont="1" applyFill="1" applyBorder="1" applyAlignment="1" applyProtection="1">
      <alignment horizontal="left" vertical="top" wrapText="1"/>
    </xf>
    <xf numFmtId="0" fontId="32" fillId="15" borderId="1" xfId="0" applyFont="1" applyFill="1" applyBorder="1" applyProtection="1"/>
    <xf numFmtId="0" fontId="4" fillId="6" borderId="1" xfId="1" applyFont="1" applyFill="1" applyBorder="1" applyAlignment="1" applyProtection="1">
      <alignment horizontal="left" vertical="top" wrapText="1"/>
      <protection locked="0"/>
    </xf>
    <xf numFmtId="14" fontId="11" fillId="6" borderId="1" xfId="0" applyNumberFormat="1" applyFont="1" applyFill="1" applyBorder="1" applyAlignment="1" applyProtection="1">
      <alignment horizontal="left" vertical="top" wrapText="1"/>
      <protection locked="0"/>
    </xf>
    <xf numFmtId="0" fontId="4" fillId="6" borderId="1" xfId="1" applyFont="1" applyFill="1" applyBorder="1" applyAlignment="1" applyProtection="1">
      <alignment horizontal="left" vertical="top" wrapText="1"/>
      <protection locked="0"/>
    </xf>
    <xf numFmtId="0" fontId="4" fillId="6" borderId="1" xfId="1" applyFont="1" applyFill="1" applyBorder="1" applyAlignment="1" applyProtection="1">
      <alignment horizontal="left" vertical="top" wrapText="1"/>
      <protection locked="0"/>
    </xf>
    <xf numFmtId="0" fontId="21" fillId="11" borderId="21" xfId="0" applyFont="1" applyFill="1" applyBorder="1" applyAlignment="1">
      <alignment horizontal="center" vertical="center"/>
    </xf>
    <xf numFmtId="0" fontId="33" fillId="10" borderId="22" xfId="0" applyFont="1" applyFill="1" applyBorder="1" applyAlignment="1">
      <alignment horizontal="center" vertical="center" wrapText="1"/>
    </xf>
    <xf numFmtId="0" fontId="16" fillId="10" borderId="24" xfId="0" applyFont="1" applyFill="1" applyBorder="1" applyAlignment="1">
      <alignment horizontal="center" vertical="center" wrapText="1"/>
    </xf>
    <xf numFmtId="0" fontId="33" fillId="10" borderId="24"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33" fillId="2" borderId="24" xfId="0" applyFont="1" applyFill="1" applyBorder="1" applyAlignment="1">
      <alignment horizontal="center" vertical="center" wrapText="1"/>
    </xf>
    <xf numFmtId="0" fontId="16" fillId="10" borderId="26"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7" fillId="9" borderId="29" xfId="0" applyFont="1" applyFill="1" applyBorder="1" applyAlignment="1">
      <alignment horizontal="center" vertical="center" wrapText="1"/>
    </xf>
    <xf numFmtId="0" fontId="17" fillId="9" borderId="28" xfId="0" applyFont="1" applyFill="1" applyBorder="1" applyAlignment="1">
      <alignment horizontal="center" vertical="center" wrapText="1"/>
    </xf>
    <xf numFmtId="0" fontId="19" fillId="9" borderId="28"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18" fillId="9" borderId="29" xfId="0" applyFont="1" applyFill="1" applyBorder="1" applyAlignment="1">
      <alignment horizontal="center" vertical="center" wrapText="1"/>
    </xf>
    <xf numFmtId="0" fontId="0" fillId="9" borderId="29" xfId="0" applyFill="1" applyBorder="1" applyAlignment="1">
      <alignment vertical="center" wrapText="1"/>
    </xf>
    <xf numFmtId="0" fontId="17" fillId="9" borderId="30" xfId="0" applyFont="1" applyFill="1" applyBorder="1" applyAlignment="1">
      <alignment horizontal="center" vertical="center" wrapText="1"/>
    </xf>
    <xf numFmtId="0" fontId="17" fillId="9" borderId="32" xfId="0" applyFont="1" applyFill="1" applyBorder="1" applyAlignment="1">
      <alignment horizontal="center" vertical="center" wrapText="1"/>
    </xf>
    <xf numFmtId="0" fontId="17" fillId="9" borderId="33"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18" fillId="9" borderId="32" xfId="0" applyFont="1" applyFill="1" applyBorder="1" applyAlignment="1">
      <alignment horizontal="center" vertical="center" wrapText="1"/>
    </xf>
    <xf numFmtId="0" fontId="19" fillId="9" borderId="29" xfId="0" applyFont="1" applyFill="1" applyBorder="1" applyAlignment="1">
      <alignment horizontal="center" vertical="center" wrapText="1"/>
    </xf>
    <xf numFmtId="0" fontId="33" fillId="10" borderId="26" xfId="0" applyFont="1" applyFill="1" applyBorder="1" applyAlignment="1">
      <alignment horizontal="center" vertical="center" wrapText="1"/>
    </xf>
    <xf numFmtId="0" fontId="16" fillId="10" borderId="35" xfId="0" applyFont="1" applyFill="1" applyBorder="1" applyAlignment="1">
      <alignment horizontal="center" vertical="center" wrapText="1"/>
    </xf>
    <xf numFmtId="0" fontId="33" fillId="10" borderId="35" xfId="0" applyFont="1" applyFill="1" applyBorder="1" applyAlignment="1">
      <alignment horizontal="center" vertical="center" wrapText="1"/>
    </xf>
    <xf numFmtId="0" fontId="33" fillId="10" borderId="34" xfId="0" applyFont="1" applyFill="1" applyBorder="1" applyAlignment="1">
      <alignment horizontal="center" vertical="center" wrapText="1"/>
    </xf>
    <xf numFmtId="0" fontId="16" fillId="10" borderId="34" xfId="0" applyFont="1" applyFill="1" applyBorder="1" applyAlignment="1">
      <alignment horizontal="center" vertical="center" wrapText="1"/>
    </xf>
    <xf numFmtId="17" fontId="16" fillId="2" borderId="24" xfId="0" applyNumberFormat="1" applyFont="1" applyFill="1" applyBorder="1" applyAlignment="1">
      <alignment horizontal="center" vertical="center" wrapText="1"/>
    </xf>
    <xf numFmtId="0" fontId="3" fillId="5" borderId="11" xfId="0" applyFont="1" applyFill="1" applyBorder="1" applyAlignment="1" applyProtection="1">
      <alignment horizontal="left" vertical="top" wrapText="1"/>
    </xf>
    <xf numFmtId="0" fontId="21" fillId="11" borderId="21" xfId="0" applyFont="1" applyFill="1" applyBorder="1" applyAlignment="1">
      <alignment horizontal="left" vertical="center"/>
    </xf>
    <xf numFmtId="0" fontId="16" fillId="0" borderId="24" xfId="0" applyFont="1" applyFill="1" applyBorder="1" applyAlignment="1">
      <alignment vertical="center" wrapText="1"/>
    </xf>
    <xf numFmtId="0" fontId="9" fillId="4" borderId="1" xfId="0" applyFont="1" applyFill="1" applyBorder="1" applyAlignment="1" applyProtection="1">
      <alignment horizontal="left" vertical="top" wrapText="1"/>
    </xf>
    <xf numFmtId="0" fontId="3" fillId="5" borderId="8" xfId="0" applyFont="1" applyFill="1" applyBorder="1" applyAlignment="1" applyProtection="1">
      <alignment horizontal="left" vertical="top" wrapText="1"/>
    </xf>
    <xf numFmtId="0" fontId="3" fillId="5" borderId="9" xfId="0" applyFont="1" applyFill="1" applyBorder="1" applyAlignment="1" applyProtection="1">
      <alignment horizontal="left" vertical="top" wrapText="1"/>
    </xf>
    <xf numFmtId="0" fontId="0" fillId="0" borderId="10" xfId="0" applyBorder="1" applyAlignment="1" applyProtection="1">
      <alignment horizontal="left" vertical="top" wrapText="1"/>
    </xf>
    <xf numFmtId="0" fontId="0" fillId="0" borderId="1" xfId="0" applyBorder="1" applyAlignment="1" applyProtection="1">
      <alignment horizontal="left" vertical="top"/>
    </xf>
    <xf numFmtId="49" fontId="31" fillId="6" borderId="8" xfId="0" applyNumberFormat="1" applyFont="1" applyFill="1" applyBorder="1" applyAlignment="1" applyProtection="1">
      <alignment horizontal="left" vertical="top" wrapText="1"/>
      <protection locked="0"/>
    </xf>
    <xf numFmtId="49" fontId="31" fillId="6" borderId="10" xfId="0" applyNumberFormat="1" applyFont="1" applyFill="1" applyBorder="1" applyAlignment="1" applyProtection="1">
      <alignment horizontal="left" vertical="top" wrapText="1"/>
      <protection locked="0"/>
    </xf>
    <xf numFmtId="0" fontId="3" fillId="5" borderId="11" xfId="0" applyFont="1" applyFill="1" applyBorder="1" applyAlignment="1" applyProtection="1">
      <alignment horizontal="left" vertical="top" wrapText="1"/>
    </xf>
    <xf numFmtId="0" fontId="3" fillId="5" borderId="13" xfId="0" applyFont="1" applyFill="1" applyBorder="1" applyAlignment="1" applyProtection="1">
      <alignment horizontal="left" vertical="top" wrapText="1"/>
    </xf>
    <xf numFmtId="0" fontId="3" fillId="5" borderId="10" xfId="0" applyFont="1" applyFill="1" applyBorder="1" applyAlignment="1" applyProtection="1">
      <alignment horizontal="left" vertical="top" wrapText="1"/>
    </xf>
    <xf numFmtId="0" fontId="0" fillId="0" borderId="10" xfId="0" applyBorder="1" applyAlignment="1" applyProtection="1">
      <alignment horizontal="left" vertical="top"/>
    </xf>
    <xf numFmtId="0" fontId="3" fillId="4" borderId="8" xfId="0" applyFont="1" applyFill="1" applyBorder="1" applyAlignment="1" applyProtection="1">
      <alignment horizontal="left" vertical="top" wrapText="1"/>
    </xf>
    <xf numFmtId="0" fontId="0" fillId="0" borderId="9" xfId="0" applyBorder="1" applyAlignment="1">
      <alignment horizontal="left" vertical="top" wrapText="1"/>
    </xf>
    <xf numFmtId="0" fontId="3" fillId="5" borderId="2" xfId="0" applyFont="1" applyFill="1" applyBorder="1" applyAlignment="1" applyProtection="1">
      <alignment horizontal="left" vertical="top" wrapText="1"/>
    </xf>
    <xf numFmtId="0" fontId="0" fillId="0" borderId="3" xfId="0" applyBorder="1" applyAlignment="1" applyProtection="1">
      <alignment horizontal="left" vertical="top" wrapText="1"/>
    </xf>
    <xf numFmtId="0" fontId="0" fillId="0" borderId="4" xfId="0" applyBorder="1" applyAlignment="1" applyProtection="1">
      <alignment horizontal="left" vertical="top" wrapText="1"/>
    </xf>
    <xf numFmtId="2" fontId="4" fillId="6" borderId="11" xfId="1" applyNumberFormat="1" applyFont="1" applyFill="1" applyBorder="1" applyAlignment="1" applyProtection="1">
      <alignment horizontal="center" vertical="top" wrapText="1"/>
      <protection locked="0"/>
    </xf>
    <xf numFmtId="2" fontId="4" fillId="6" borderId="12" xfId="1" applyNumberFormat="1" applyFont="1" applyFill="1" applyBorder="1" applyAlignment="1" applyProtection="1">
      <alignment horizontal="center" vertical="top" wrapText="1"/>
      <protection locked="0"/>
    </xf>
    <xf numFmtId="2" fontId="4" fillId="6" borderId="13" xfId="1" applyNumberFormat="1" applyFont="1" applyFill="1" applyBorder="1" applyAlignment="1" applyProtection="1">
      <alignment horizontal="center" vertical="top" wrapText="1"/>
      <protection locked="0"/>
    </xf>
    <xf numFmtId="0" fontId="3" fillId="5" borderId="1" xfId="0" applyFont="1" applyFill="1" applyBorder="1" applyAlignment="1" applyProtection="1">
      <alignment horizontal="left" vertical="top" wrapText="1"/>
    </xf>
    <xf numFmtId="2" fontId="4" fillId="8" borderId="11" xfId="1" applyNumberFormat="1" applyFont="1" applyFill="1" applyBorder="1" applyAlignment="1" applyProtection="1">
      <alignment horizontal="center" vertical="top" wrapText="1"/>
    </xf>
    <xf numFmtId="2" fontId="4" fillId="8" borderId="12" xfId="1" applyNumberFormat="1" applyFont="1" applyFill="1" applyBorder="1" applyAlignment="1" applyProtection="1">
      <alignment horizontal="center" vertical="top" wrapText="1"/>
    </xf>
    <xf numFmtId="2" fontId="4" fillId="8" borderId="13" xfId="1" applyNumberFormat="1" applyFont="1" applyFill="1" applyBorder="1" applyAlignment="1" applyProtection="1">
      <alignment horizontal="center" vertical="top" wrapText="1"/>
    </xf>
    <xf numFmtId="0" fontId="3" fillId="5" borderId="12" xfId="0" applyFont="1" applyFill="1" applyBorder="1" applyAlignment="1" applyProtection="1">
      <alignment horizontal="left" vertical="top" wrapText="1"/>
    </xf>
    <xf numFmtId="0" fontId="3" fillId="5" borderId="3" xfId="0" applyFont="1" applyFill="1" applyBorder="1" applyAlignment="1" applyProtection="1">
      <alignment horizontal="left" vertical="top" wrapText="1"/>
    </xf>
    <xf numFmtId="49" fontId="31" fillId="6" borderId="9" xfId="0" applyNumberFormat="1" applyFont="1" applyFill="1" applyBorder="1" applyAlignment="1" applyProtection="1">
      <alignment horizontal="left" vertical="top" wrapText="1"/>
      <protection locked="0"/>
    </xf>
    <xf numFmtId="0" fontId="11" fillId="12" borderId="8" xfId="0" applyFont="1" applyFill="1" applyBorder="1" applyAlignment="1" applyProtection="1">
      <alignment horizontal="left" vertical="top" wrapText="1"/>
    </xf>
    <xf numFmtId="0" fontId="11" fillId="12" borderId="9" xfId="0" applyFont="1" applyFill="1" applyBorder="1" applyAlignment="1" applyProtection="1">
      <alignment horizontal="left" vertical="top" wrapText="1"/>
    </xf>
    <xf numFmtId="0" fontId="11" fillId="12" borderId="10" xfId="0" applyFont="1" applyFill="1" applyBorder="1" applyAlignment="1" applyProtection="1">
      <alignment horizontal="left" vertical="top" wrapText="1"/>
    </xf>
    <xf numFmtId="0" fontId="3" fillId="4" borderId="9" xfId="0" applyFont="1" applyFill="1" applyBorder="1" applyAlignment="1" applyProtection="1">
      <alignment horizontal="left" vertical="top" wrapText="1"/>
    </xf>
    <xf numFmtId="0" fontId="0" fillId="0" borderId="9" xfId="0" applyBorder="1" applyAlignment="1" applyProtection="1">
      <alignment horizontal="left" vertical="top"/>
    </xf>
    <xf numFmtId="0" fontId="3" fillId="14" borderId="11" xfId="0" applyFont="1" applyFill="1" applyBorder="1" applyAlignment="1" applyProtection="1">
      <alignment horizontal="left" vertical="top" wrapText="1"/>
    </xf>
    <xf numFmtId="0" fontId="0" fillId="14" borderId="13" xfId="0" applyFill="1" applyBorder="1" applyAlignment="1" applyProtection="1">
      <alignment horizontal="left" vertical="top" wrapText="1"/>
    </xf>
    <xf numFmtId="0" fontId="0" fillId="0" borderId="10" xfId="0" applyBorder="1" applyAlignment="1">
      <alignment horizontal="left" vertical="top" wrapText="1"/>
    </xf>
    <xf numFmtId="0" fontId="3" fillId="14" borderId="1" xfId="0" applyFont="1" applyFill="1" applyBorder="1" applyAlignment="1" applyProtection="1">
      <alignment horizontal="left" vertical="top" wrapText="1"/>
    </xf>
    <xf numFmtId="0" fontId="4" fillId="6" borderId="1" xfId="1" applyFont="1"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11" fillId="3"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0" fillId="0" borderId="9" xfId="0" applyBorder="1" applyAlignment="1" applyProtection="1"/>
    <xf numFmtId="0" fontId="0" fillId="0" borderId="10" xfId="0" applyBorder="1" applyAlignment="1" applyProtection="1"/>
    <xf numFmtId="0" fontId="0" fillId="0" borderId="13"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49" fontId="11" fillId="6" borderId="8" xfId="0" applyNumberFormat="1" applyFont="1" applyFill="1" applyBorder="1" applyAlignment="1" applyProtection="1">
      <alignment horizontal="left" vertical="top" wrapText="1"/>
      <protection locked="0"/>
    </xf>
    <xf numFmtId="49" fontId="11" fillId="6" borderId="9" xfId="0" applyNumberFormat="1" applyFont="1" applyFill="1" applyBorder="1" applyAlignment="1" applyProtection="1">
      <alignment horizontal="left" vertical="top" wrapText="1"/>
      <protection locked="0"/>
    </xf>
    <xf numFmtId="49" fontId="11" fillId="6" borderId="10" xfId="0" applyNumberFormat="1" applyFont="1" applyFill="1" applyBorder="1" applyAlignment="1" applyProtection="1">
      <alignment horizontal="left" vertical="top" wrapText="1"/>
      <protection locked="0"/>
    </xf>
    <xf numFmtId="0" fontId="0" fillId="0" borderId="13" xfId="0" applyBorder="1" applyAlignment="1">
      <alignment horizontal="left" vertical="top" wrapText="1"/>
    </xf>
    <xf numFmtId="0" fontId="0" fillId="0" borderId="13" xfId="0" applyBorder="1" applyAlignment="1">
      <alignment horizontal="left" vertical="top"/>
    </xf>
    <xf numFmtId="0" fontId="6" fillId="0" borderId="0" xfId="0" applyFont="1" applyAlignment="1">
      <alignment horizontal="left" vertical="center"/>
    </xf>
    <xf numFmtId="0" fontId="17" fillId="9" borderId="36" xfId="0" applyFont="1" applyFill="1" applyBorder="1" applyAlignment="1">
      <alignment horizontal="center" vertical="center" wrapText="1"/>
    </xf>
    <xf numFmtId="0" fontId="17" fillId="9" borderId="37" xfId="0" applyFont="1" applyFill="1" applyBorder="1" applyAlignment="1">
      <alignment horizontal="center" vertical="center" wrapText="1"/>
    </xf>
    <xf numFmtId="0" fontId="17" fillId="9" borderId="38" xfId="0" applyFont="1" applyFill="1" applyBorder="1" applyAlignment="1">
      <alignment horizontal="center" vertical="center" wrapText="1"/>
    </xf>
    <xf numFmtId="0" fontId="17" fillId="9" borderId="30" xfId="0" applyFont="1" applyFill="1" applyBorder="1" applyAlignment="1">
      <alignment horizontal="center" vertical="center" wrapText="1"/>
    </xf>
    <xf numFmtId="0" fontId="17" fillId="9" borderId="31" xfId="0" applyFont="1" applyFill="1" applyBorder="1" applyAlignment="1">
      <alignment horizontal="center" vertical="center" wrapText="1"/>
    </xf>
    <xf numFmtId="0" fontId="16" fillId="10" borderId="25" xfId="0" applyFont="1" applyFill="1" applyBorder="1" applyAlignment="1">
      <alignment horizontal="center" vertical="center" wrapText="1"/>
    </xf>
    <xf numFmtId="0" fontId="16" fillId="10" borderId="22"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18" fillId="9" borderId="29" xfId="0" applyFont="1" applyFill="1" applyBorder="1" applyAlignment="1">
      <alignment horizontal="center" vertical="center" wrapText="1"/>
    </xf>
    <xf numFmtId="0" fontId="17" fillId="9" borderId="32" xfId="0" applyFont="1" applyFill="1" applyBorder="1" applyAlignment="1">
      <alignment horizontal="center" vertical="center" wrapText="1"/>
    </xf>
    <xf numFmtId="0" fontId="17" fillId="9" borderId="33" xfId="0" applyFont="1" applyFill="1" applyBorder="1" applyAlignment="1">
      <alignment horizontal="center" vertical="center" wrapText="1"/>
    </xf>
    <xf numFmtId="0" fontId="16" fillId="0" borderId="23" xfId="0" applyFont="1" applyFill="1" applyBorder="1" applyAlignment="1">
      <alignment horizontal="center" vertical="center" wrapText="1"/>
    </xf>
    <xf numFmtId="1" fontId="16" fillId="10" borderId="25" xfId="0" applyNumberFormat="1" applyFont="1" applyFill="1" applyBorder="1" applyAlignment="1">
      <alignment horizontal="center" vertical="center" wrapText="1"/>
    </xf>
    <xf numFmtId="1" fontId="16" fillId="10" borderId="23" xfId="0" applyNumberFormat="1" applyFont="1" applyFill="1" applyBorder="1" applyAlignment="1">
      <alignment horizontal="center" vertical="center" wrapText="1"/>
    </xf>
    <xf numFmtId="1" fontId="16" fillId="10" borderId="22" xfId="0" applyNumberFormat="1" applyFont="1" applyFill="1" applyBorder="1" applyAlignment="1">
      <alignment horizontal="center" vertical="center" wrapText="1"/>
    </xf>
  </cellXfs>
  <cellStyles count="2">
    <cellStyle name="Normal" xfId="0" builtinId="0"/>
    <cellStyle name="Normal 2" xfId="1" xr:uid="{90CD8791-FC66-4815-8CD8-A708A0AE9A84}"/>
  </cellStyles>
  <dxfs count="1">
    <dxf>
      <font>
        <color rgb="FF006100"/>
      </font>
      <fill>
        <patternFill>
          <bgColor rgb="FFC6EFCE"/>
        </patternFill>
      </fill>
    </dxf>
  </dxfs>
  <tableStyles count="0" defaultTableStyle="TableStyleMedium2" defaultPivotStyle="PivotStyleLight16"/>
  <colors>
    <mruColors>
      <color rgb="FFADC1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D1F2B-24B8-4053-BAC3-B82522D2BB66}">
  <dimension ref="A1:K287"/>
  <sheetViews>
    <sheetView tabSelected="1" zoomScaleNormal="100" workbookViewId="0"/>
  </sheetViews>
  <sheetFormatPr defaultColWidth="24.28515625" defaultRowHeight="15" x14ac:dyDescent="0.25"/>
  <cols>
    <col min="1" max="1" width="6.140625" style="44" customWidth="1"/>
    <col min="2" max="2" width="5.85546875" style="44" customWidth="1"/>
    <col min="3" max="3" width="31.28515625" style="44" customWidth="1"/>
    <col min="4" max="6" width="48.5703125" style="44" customWidth="1"/>
    <col min="7" max="16384" width="24.28515625" style="44"/>
  </cols>
  <sheetData>
    <row r="1" spans="1:11" x14ac:dyDescent="0.25">
      <c r="A1" s="43"/>
      <c r="B1" s="43"/>
      <c r="C1" s="43"/>
      <c r="D1" s="43"/>
      <c r="E1" s="43"/>
      <c r="F1" s="43"/>
      <c r="G1" s="43"/>
      <c r="H1" s="43"/>
      <c r="I1" s="43"/>
      <c r="J1" s="43"/>
      <c r="K1" s="43"/>
    </row>
    <row r="2" spans="1:11" ht="15.75" x14ac:dyDescent="0.25">
      <c r="A2" s="43"/>
      <c r="B2" s="45" t="s">
        <v>124</v>
      </c>
      <c r="C2" s="43"/>
      <c r="D2" s="43"/>
      <c r="E2" s="43"/>
      <c r="F2" s="43"/>
      <c r="G2" s="43"/>
      <c r="H2" s="43"/>
      <c r="I2" s="43"/>
      <c r="J2" s="43"/>
      <c r="K2" s="43"/>
    </row>
    <row r="3" spans="1:11" x14ac:dyDescent="0.25">
      <c r="A3" s="43"/>
      <c r="B3" s="43"/>
      <c r="C3" s="43"/>
      <c r="D3" s="43"/>
      <c r="E3" s="43"/>
      <c r="F3" s="43"/>
      <c r="G3" s="43"/>
      <c r="H3" s="43"/>
      <c r="I3" s="43"/>
      <c r="J3" s="43"/>
      <c r="K3" s="43"/>
    </row>
    <row r="4" spans="1:11" x14ac:dyDescent="0.25">
      <c r="A4" s="43"/>
      <c r="B4" s="119" t="s">
        <v>105</v>
      </c>
      <c r="C4" s="119"/>
      <c r="D4" s="123"/>
      <c r="E4" s="43"/>
      <c r="F4" s="43"/>
      <c r="G4" s="43"/>
      <c r="H4" s="43"/>
      <c r="I4" s="43"/>
      <c r="J4" s="43"/>
      <c r="K4" s="43"/>
    </row>
    <row r="5" spans="1:11" ht="32.25" customHeight="1" x14ac:dyDescent="0.25">
      <c r="A5" s="43"/>
      <c r="B5" s="120" t="s">
        <v>123</v>
      </c>
      <c r="C5" s="121"/>
      <c r="D5" s="122"/>
      <c r="E5" s="43"/>
      <c r="F5" s="43"/>
      <c r="G5" s="43"/>
      <c r="H5" s="43"/>
      <c r="I5" s="43"/>
      <c r="J5" s="43"/>
      <c r="K5" s="43"/>
    </row>
    <row r="6" spans="1:11" x14ac:dyDescent="0.25">
      <c r="A6" s="43"/>
      <c r="B6" s="46" t="s">
        <v>106</v>
      </c>
      <c r="C6" s="124"/>
      <c r="D6" s="125"/>
      <c r="E6" s="43"/>
      <c r="F6" s="43"/>
      <c r="G6" s="43"/>
      <c r="H6" s="43"/>
      <c r="I6" s="43"/>
      <c r="J6" s="43"/>
      <c r="K6" s="43"/>
    </row>
    <row r="7" spans="1:11" x14ac:dyDescent="0.25">
      <c r="A7" s="43"/>
      <c r="B7" s="46" t="s">
        <v>107</v>
      </c>
      <c r="C7" s="124"/>
      <c r="D7" s="125"/>
      <c r="E7" s="43"/>
      <c r="F7" s="43"/>
      <c r="G7" s="43"/>
      <c r="H7" s="43"/>
      <c r="I7" s="43"/>
      <c r="J7" s="43"/>
      <c r="K7" s="43"/>
    </row>
    <row r="8" spans="1:11" x14ac:dyDescent="0.25">
      <c r="A8" s="43"/>
      <c r="B8" s="46" t="s">
        <v>108</v>
      </c>
      <c r="C8" s="124"/>
      <c r="D8" s="125"/>
      <c r="E8" s="43"/>
      <c r="F8" s="43"/>
      <c r="G8" s="43"/>
      <c r="H8" s="43"/>
      <c r="I8" s="43"/>
      <c r="J8" s="43"/>
      <c r="K8" s="43"/>
    </row>
    <row r="9" spans="1:11" x14ac:dyDescent="0.25">
      <c r="A9" s="43"/>
      <c r="B9" s="43"/>
      <c r="C9" s="43"/>
      <c r="D9" s="43"/>
      <c r="E9" s="43"/>
      <c r="F9" s="43"/>
      <c r="G9" s="43"/>
      <c r="H9" s="43"/>
      <c r="I9" s="43"/>
      <c r="J9" s="43"/>
      <c r="K9" s="43"/>
    </row>
    <row r="10" spans="1:11" x14ac:dyDescent="0.25">
      <c r="A10" s="43"/>
      <c r="B10" s="43"/>
      <c r="C10" s="43"/>
      <c r="D10" s="47" t="s">
        <v>110</v>
      </c>
      <c r="E10" s="47" t="s">
        <v>111</v>
      </c>
      <c r="F10" s="47" t="s">
        <v>112</v>
      </c>
      <c r="G10" s="43"/>
      <c r="H10" s="43"/>
      <c r="I10" s="43"/>
      <c r="J10" s="43"/>
      <c r="K10" s="43"/>
    </row>
    <row r="11" spans="1:11" x14ac:dyDescent="0.25">
      <c r="A11" s="43"/>
      <c r="B11" s="119" t="s">
        <v>109</v>
      </c>
      <c r="C11" s="119"/>
      <c r="D11" s="119"/>
      <c r="E11" s="48"/>
      <c r="F11" s="48"/>
      <c r="G11" s="43"/>
      <c r="H11" s="43"/>
      <c r="I11" s="43"/>
      <c r="J11" s="43"/>
      <c r="K11" s="43"/>
    </row>
    <row r="12" spans="1:11" x14ac:dyDescent="0.25">
      <c r="A12" s="43"/>
      <c r="B12" s="120" t="s">
        <v>51</v>
      </c>
      <c r="C12" s="121"/>
      <c r="D12" s="122"/>
      <c r="E12" s="46"/>
      <c r="F12" s="46"/>
      <c r="G12" s="43"/>
      <c r="H12" s="43"/>
      <c r="I12" s="43"/>
      <c r="J12" s="43"/>
      <c r="K12" s="43"/>
    </row>
    <row r="13" spans="1:11" x14ac:dyDescent="0.25">
      <c r="A13" s="43"/>
      <c r="B13" s="46">
        <v>1.1000000000000001</v>
      </c>
      <c r="C13" s="49" t="s">
        <v>52</v>
      </c>
      <c r="D13" s="82">
        <f>C6</f>
        <v>0</v>
      </c>
      <c r="E13" s="82">
        <f>C7</f>
        <v>0</v>
      </c>
      <c r="F13" s="82">
        <f>C8</f>
        <v>0</v>
      </c>
      <c r="G13" s="43"/>
      <c r="H13" s="43"/>
      <c r="I13" s="43"/>
      <c r="J13" s="43"/>
      <c r="K13" s="43"/>
    </row>
    <row r="14" spans="1:11" x14ac:dyDescent="0.25">
      <c r="A14" s="43"/>
      <c r="B14" s="46">
        <f>B13+0.1</f>
        <v>1.2000000000000002</v>
      </c>
      <c r="C14" s="49" t="s">
        <v>53</v>
      </c>
      <c r="D14" s="52"/>
      <c r="E14" s="53"/>
      <c r="F14" s="53"/>
      <c r="G14" s="43"/>
      <c r="H14" s="43"/>
      <c r="I14" s="43"/>
      <c r="J14" s="43"/>
      <c r="K14" s="43"/>
    </row>
    <row r="15" spans="1:11" x14ac:dyDescent="0.25">
      <c r="A15" s="43"/>
      <c r="B15" s="46">
        <f t="shared" ref="B15:B20" si="0">B14+0.1</f>
        <v>1.3000000000000003</v>
      </c>
      <c r="C15" s="49" t="s">
        <v>54</v>
      </c>
      <c r="D15" s="52"/>
      <c r="E15" s="53"/>
      <c r="F15" s="53"/>
      <c r="G15" s="43"/>
      <c r="H15" s="43"/>
      <c r="I15" s="43"/>
      <c r="J15" s="43"/>
      <c r="K15" s="43"/>
    </row>
    <row r="16" spans="1:11" x14ac:dyDescent="0.25">
      <c r="A16" s="43"/>
      <c r="B16" s="46">
        <f t="shared" si="0"/>
        <v>1.4000000000000004</v>
      </c>
      <c r="C16" s="49" t="s">
        <v>55</v>
      </c>
      <c r="D16" s="52"/>
      <c r="E16" s="53"/>
      <c r="F16" s="53"/>
      <c r="G16" s="43"/>
      <c r="H16" s="43"/>
      <c r="I16" s="43"/>
      <c r="J16" s="43"/>
      <c r="K16" s="43"/>
    </row>
    <row r="17" spans="1:11" x14ac:dyDescent="0.25">
      <c r="A17" s="43"/>
      <c r="B17" s="46">
        <f t="shared" si="0"/>
        <v>1.5000000000000004</v>
      </c>
      <c r="C17" s="49" t="s">
        <v>56</v>
      </c>
      <c r="D17" s="52"/>
      <c r="E17" s="53"/>
      <c r="F17" s="53"/>
      <c r="G17" s="43"/>
      <c r="H17" s="43"/>
      <c r="I17" s="43"/>
      <c r="J17" s="43"/>
      <c r="K17" s="43"/>
    </row>
    <row r="18" spans="1:11" x14ac:dyDescent="0.25">
      <c r="A18" s="43"/>
      <c r="B18" s="46">
        <f t="shared" si="0"/>
        <v>1.6000000000000005</v>
      </c>
      <c r="C18" s="49" t="s">
        <v>57</v>
      </c>
      <c r="D18" s="52"/>
      <c r="E18" s="53"/>
      <c r="F18" s="53"/>
      <c r="G18" s="43"/>
      <c r="H18" s="43"/>
      <c r="I18" s="43"/>
      <c r="J18" s="43"/>
      <c r="K18" s="43"/>
    </row>
    <row r="19" spans="1:11" x14ac:dyDescent="0.25">
      <c r="A19" s="43"/>
      <c r="B19" s="46">
        <f t="shared" si="0"/>
        <v>1.7000000000000006</v>
      </c>
      <c r="C19" s="49" t="s">
        <v>58</v>
      </c>
      <c r="D19" s="52"/>
      <c r="E19" s="53"/>
      <c r="F19" s="53"/>
      <c r="G19" s="43"/>
      <c r="H19" s="43"/>
      <c r="I19" s="43"/>
      <c r="J19" s="43"/>
      <c r="K19" s="43"/>
    </row>
    <row r="20" spans="1:11" x14ac:dyDescent="0.25">
      <c r="A20" s="43"/>
      <c r="B20" s="46">
        <f t="shared" si="0"/>
        <v>1.8000000000000007</v>
      </c>
      <c r="C20" s="49" t="s">
        <v>59</v>
      </c>
      <c r="D20" s="52"/>
      <c r="E20" s="53"/>
      <c r="F20" s="53"/>
      <c r="G20" s="43"/>
      <c r="H20" s="43"/>
      <c r="I20" s="43"/>
      <c r="J20" s="43"/>
      <c r="K20" s="43"/>
    </row>
    <row r="21" spans="1:11" x14ac:dyDescent="0.25">
      <c r="A21" s="43"/>
      <c r="B21" s="43"/>
      <c r="C21" s="43"/>
      <c r="D21" s="43"/>
      <c r="E21" s="43"/>
      <c r="F21" s="43"/>
      <c r="G21" s="43"/>
      <c r="H21" s="43"/>
      <c r="I21" s="43"/>
      <c r="J21" s="43"/>
      <c r="K21" s="43"/>
    </row>
    <row r="22" spans="1:11" x14ac:dyDescent="0.25">
      <c r="A22" s="43"/>
      <c r="B22" s="119" t="s">
        <v>70</v>
      </c>
      <c r="C22" s="119"/>
      <c r="D22" s="119"/>
      <c r="E22" s="43"/>
      <c r="F22" s="43"/>
      <c r="G22" s="43"/>
      <c r="H22" s="43"/>
      <c r="I22" s="43"/>
      <c r="J22" s="43"/>
      <c r="K22" s="43"/>
    </row>
    <row r="23" spans="1:11" x14ac:dyDescent="0.25">
      <c r="A23" s="43"/>
      <c r="B23" s="120" t="s">
        <v>60</v>
      </c>
      <c r="C23" s="121"/>
      <c r="D23" s="122"/>
      <c r="E23" s="43"/>
      <c r="F23" s="43"/>
      <c r="G23" s="43"/>
      <c r="H23" s="43"/>
      <c r="I23" s="43"/>
      <c r="J23" s="43"/>
      <c r="K23" s="43"/>
    </row>
    <row r="24" spans="1:11" x14ac:dyDescent="0.25">
      <c r="A24" s="43"/>
      <c r="B24" s="46">
        <v>2.1</v>
      </c>
      <c r="C24" s="49" t="s">
        <v>52</v>
      </c>
      <c r="D24" s="52"/>
      <c r="E24" s="50" t="str">
        <f>LEFT(D24,4)</f>
        <v/>
      </c>
      <c r="F24" s="43"/>
      <c r="G24" s="43"/>
      <c r="H24" s="43"/>
      <c r="I24" s="43"/>
      <c r="J24" s="43"/>
      <c r="K24" s="43"/>
    </row>
    <row r="25" spans="1:11" x14ac:dyDescent="0.25">
      <c r="A25" s="43"/>
      <c r="B25" s="46">
        <f>B24+0.1</f>
        <v>2.2000000000000002</v>
      </c>
      <c r="C25" s="49" t="s">
        <v>61</v>
      </c>
      <c r="D25" s="52"/>
      <c r="E25" s="43"/>
      <c r="F25" s="43"/>
      <c r="G25" s="43"/>
      <c r="H25" s="43"/>
      <c r="I25" s="43"/>
      <c r="J25" s="43"/>
      <c r="K25" s="43"/>
    </row>
    <row r="26" spans="1:11" x14ac:dyDescent="0.25">
      <c r="A26" s="43"/>
      <c r="B26" s="46">
        <f>B25+0.1</f>
        <v>2.3000000000000003</v>
      </c>
      <c r="C26" s="49" t="s">
        <v>62</v>
      </c>
      <c r="D26" s="52"/>
      <c r="E26" s="43"/>
      <c r="F26" s="43"/>
      <c r="G26" s="43"/>
      <c r="H26" s="43"/>
      <c r="I26" s="43"/>
      <c r="J26" s="43"/>
      <c r="K26" s="43"/>
    </row>
    <row r="27" spans="1:11" x14ac:dyDescent="0.25">
      <c r="A27" s="43"/>
      <c r="B27" s="46">
        <f t="shared" ref="B27:B32" si="1">B26+0.1</f>
        <v>2.4000000000000004</v>
      </c>
      <c r="C27" s="49" t="s">
        <v>63</v>
      </c>
      <c r="D27" s="52"/>
      <c r="E27" s="43"/>
      <c r="F27" s="43"/>
      <c r="G27" s="43"/>
      <c r="H27" s="43"/>
      <c r="I27" s="43"/>
      <c r="J27" s="43"/>
      <c r="K27" s="43"/>
    </row>
    <row r="28" spans="1:11" x14ac:dyDescent="0.25">
      <c r="A28" s="43"/>
      <c r="B28" s="46">
        <f t="shared" si="1"/>
        <v>2.5000000000000004</v>
      </c>
      <c r="C28" s="49" t="s">
        <v>64</v>
      </c>
      <c r="D28" s="52"/>
      <c r="E28" s="43"/>
      <c r="F28" s="43"/>
      <c r="G28" s="43"/>
      <c r="H28" s="43"/>
      <c r="I28" s="43"/>
      <c r="J28" s="43"/>
      <c r="K28" s="43"/>
    </row>
    <row r="29" spans="1:11" x14ac:dyDescent="0.25">
      <c r="A29" s="43"/>
      <c r="B29" s="46">
        <f t="shared" si="1"/>
        <v>2.6000000000000005</v>
      </c>
      <c r="C29" s="49" t="s">
        <v>65</v>
      </c>
      <c r="D29" s="52"/>
      <c r="E29" s="43"/>
      <c r="F29" s="43"/>
      <c r="G29" s="43"/>
      <c r="H29" s="43"/>
      <c r="I29" s="43"/>
      <c r="J29" s="43"/>
      <c r="K29" s="43"/>
    </row>
    <row r="30" spans="1:11" x14ac:dyDescent="0.25">
      <c r="A30" s="43"/>
      <c r="B30" s="46">
        <f t="shared" si="1"/>
        <v>2.7000000000000006</v>
      </c>
      <c r="C30" s="49" t="s">
        <v>66</v>
      </c>
      <c r="D30" s="52"/>
      <c r="E30" s="43"/>
      <c r="F30" s="43"/>
      <c r="G30" s="43"/>
      <c r="H30" s="43"/>
      <c r="I30" s="43"/>
      <c r="J30" s="43"/>
      <c r="K30" s="43"/>
    </row>
    <row r="31" spans="1:11" x14ac:dyDescent="0.25">
      <c r="A31" s="43"/>
      <c r="B31" s="46">
        <f t="shared" si="1"/>
        <v>2.8000000000000007</v>
      </c>
      <c r="C31" s="49" t="s">
        <v>67</v>
      </c>
      <c r="D31" s="52"/>
      <c r="E31" s="43"/>
      <c r="F31" s="43"/>
      <c r="G31" s="43"/>
      <c r="H31" s="43"/>
      <c r="I31" s="43"/>
      <c r="J31" s="43"/>
      <c r="K31" s="43"/>
    </row>
    <row r="32" spans="1:11" x14ac:dyDescent="0.25">
      <c r="A32" s="43"/>
      <c r="B32" s="46">
        <f t="shared" si="1"/>
        <v>2.9000000000000008</v>
      </c>
      <c r="C32" s="49" t="s">
        <v>68</v>
      </c>
      <c r="D32" s="52"/>
      <c r="E32" s="43"/>
      <c r="F32" s="43"/>
      <c r="G32" s="43"/>
      <c r="H32" s="43"/>
      <c r="I32" s="43"/>
      <c r="J32" s="43"/>
      <c r="K32" s="43"/>
    </row>
    <row r="33" spans="1:11" x14ac:dyDescent="0.25">
      <c r="A33" s="43"/>
      <c r="B33" s="51">
        <v>2.1</v>
      </c>
      <c r="C33" s="49" t="s">
        <v>69</v>
      </c>
      <c r="D33" s="52"/>
      <c r="E33" s="43"/>
      <c r="F33" s="43"/>
      <c r="G33" s="43"/>
      <c r="H33" s="43"/>
      <c r="I33" s="43"/>
      <c r="J33" s="43"/>
      <c r="K33" s="43"/>
    </row>
    <row r="34" spans="1:11" x14ac:dyDescent="0.25">
      <c r="A34" s="43"/>
      <c r="B34" s="43"/>
      <c r="C34" s="43"/>
      <c r="D34" s="43"/>
      <c r="E34" s="43"/>
      <c r="F34" s="43"/>
      <c r="G34" s="43"/>
      <c r="H34" s="43"/>
      <c r="I34" s="43"/>
      <c r="J34" s="43"/>
      <c r="K34" s="43"/>
    </row>
    <row r="35" spans="1:11" x14ac:dyDescent="0.25">
      <c r="A35" s="43"/>
      <c r="B35" s="43"/>
      <c r="C35" s="43"/>
      <c r="D35" s="43"/>
      <c r="E35" s="43"/>
      <c r="F35" s="43"/>
      <c r="G35" s="43"/>
      <c r="H35" s="43"/>
      <c r="I35" s="43"/>
      <c r="J35" s="43"/>
      <c r="K35" s="43"/>
    </row>
    <row r="36" spans="1:11" x14ac:dyDescent="0.25">
      <c r="A36" s="43"/>
      <c r="B36" s="43"/>
      <c r="C36" s="43"/>
      <c r="D36" s="43"/>
      <c r="E36" s="43"/>
      <c r="F36" s="43"/>
      <c r="G36" s="43"/>
      <c r="H36" s="43"/>
      <c r="I36" s="43"/>
      <c r="J36" s="43"/>
      <c r="K36" s="43"/>
    </row>
    <row r="37" spans="1:11" x14ac:dyDescent="0.25">
      <c r="A37" s="43"/>
      <c r="B37" s="43"/>
      <c r="C37" s="43"/>
      <c r="D37" s="43"/>
      <c r="E37" s="43"/>
      <c r="F37" s="43"/>
      <c r="G37" s="43"/>
      <c r="H37" s="43"/>
      <c r="I37" s="43"/>
      <c r="J37" s="43"/>
      <c r="K37" s="43"/>
    </row>
    <row r="38" spans="1:11" x14ac:dyDescent="0.25">
      <c r="A38" s="43"/>
      <c r="B38" s="43"/>
      <c r="C38" s="43"/>
      <c r="D38" s="43"/>
      <c r="E38" s="43"/>
      <c r="F38" s="43"/>
      <c r="G38" s="43"/>
      <c r="H38" s="43"/>
      <c r="I38" s="43"/>
      <c r="J38" s="43"/>
      <c r="K38" s="43"/>
    </row>
    <row r="39" spans="1:11" x14ac:dyDescent="0.25">
      <c r="A39" s="43"/>
      <c r="B39" s="43"/>
      <c r="C39" s="43"/>
      <c r="D39" s="43"/>
      <c r="E39" s="43"/>
      <c r="F39" s="43"/>
      <c r="G39" s="43"/>
      <c r="H39" s="43"/>
      <c r="I39" s="43"/>
      <c r="J39" s="43"/>
      <c r="K39" s="43"/>
    </row>
    <row r="40" spans="1:11" x14ac:dyDescent="0.25">
      <c r="A40" s="43"/>
      <c r="B40" s="43"/>
      <c r="C40" s="43"/>
      <c r="D40" s="43"/>
      <c r="E40" s="43"/>
      <c r="F40" s="43"/>
      <c r="G40" s="43"/>
      <c r="H40" s="43"/>
      <c r="I40" s="43"/>
      <c r="J40" s="43"/>
      <c r="K40" s="43"/>
    </row>
    <row r="41" spans="1:11" x14ac:dyDescent="0.25">
      <c r="A41" s="43"/>
      <c r="B41" s="43"/>
      <c r="C41" s="43"/>
      <c r="D41" s="43"/>
      <c r="E41" s="43"/>
      <c r="F41" s="43"/>
      <c r="G41" s="43"/>
      <c r="H41" s="43"/>
      <c r="I41" s="43"/>
      <c r="J41" s="43"/>
      <c r="K41" s="43"/>
    </row>
    <row r="42" spans="1:11" x14ac:dyDescent="0.25">
      <c r="A42" s="43"/>
      <c r="B42" s="43"/>
      <c r="C42" s="43"/>
      <c r="D42" s="43"/>
      <c r="E42" s="43"/>
      <c r="F42" s="43"/>
      <c r="G42" s="43"/>
      <c r="H42" s="43"/>
      <c r="I42" s="43"/>
      <c r="J42" s="43"/>
      <c r="K42" s="43"/>
    </row>
    <row r="43" spans="1:11" x14ac:dyDescent="0.25">
      <c r="A43" s="43"/>
      <c r="B43" s="43"/>
      <c r="C43" s="43"/>
      <c r="D43" s="43"/>
      <c r="E43" s="43"/>
      <c r="F43" s="43"/>
      <c r="G43" s="43"/>
      <c r="H43" s="43"/>
      <c r="I43" s="43"/>
      <c r="J43" s="43"/>
      <c r="K43" s="43"/>
    </row>
    <row r="44" spans="1:11" x14ac:dyDescent="0.25">
      <c r="A44" s="43"/>
      <c r="B44" s="43"/>
      <c r="C44" s="43"/>
      <c r="D44" s="43"/>
      <c r="E44" s="43"/>
      <c r="F44" s="43"/>
      <c r="G44" s="43"/>
      <c r="H44" s="43"/>
      <c r="I44" s="43"/>
      <c r="J44" s="43"/>
      <c r="K44" s="43"/>
    </row>
    <row r="45" spans="1:11" x14ac:dyDescent="0.25">
      <c r="A45" s="43"/>
      <c r="B45" s="43"/>
      <c r="C45" s="43"/>
      <c r="D45" s="43"/>
      <c r="E45" s="43"/>
      <c r="F45" s="43"/>
      <c r="G45" s="43"/>
      <c r="H45" s="43"/>
      <c r="I45" s="43"/>
      <c r="J45" s="43"/>
      <c r="K45" s="43"/>
    </row>
    <row r="46" spans="1:11" x14ac:dyDescent="0.25">
      <c r="A46" s="43"/>
      <c r="B46" s="43"/>
      <c r="C46" s="43"/>
      <c r="D46" s="43"/>
      <c r="E46" s="43"/>
      <c r="F46" s="43"/>
      <c r="G46" s="43"/>
      <c r="H46" s="43"/>
      <c r="I46" s="43"/>
      <c r="J46" s="43"/>
      <c r="K46" s="43"/>
    </row>
    <row r="47" spans="1:11" x14ac:dyDescent="0.25">
      <c r="A47" s="43"/>
      <c r="B47" s="43"/>
      <c r="C47" s="43"/>
      <c r="D47" s="43"/>
      <c r="E47" s="43"/>
      <c r="F47" s="43"/>
      <c r="G47" s="43"/>
      <c r="H47" s="43"/>
      <c r="I47" s="43"/>
      <c r="J47" s="43"/>
      <c r="K47" s="43"/>
    </row>
    <row r="48" spans="1:11" x14ac:dyDescent="0.25">
      <c r="A48" s="43"/>
      <c r="B48" s="43"/>
      <c r="C48" s="43"/>
      <c r="D48" s="43"/>
      <c r="E48" s="43"/>
      <c r="F48" s="43"/>
      <c r="G48" s="43"/>
      <c r="H48" s="43"/>
      <c r="I48" s="43"/>
      <c r="J48" s="43"/>
      <c r="K48" s="43"/>
    </row>
    <row r="49" spans="1:11" x14ac:dyDescent="0.25">
      <c r="A49" s="43"/>
      <c r="B49" s="43"/>
      <c r="C49" s="43"/>
      <c r="D49" s="43"/>
      <c r="E49" s="43"/>
      <c r="F49" s="43"/>
      <c r="G49" s="43"/>
      <c r="H49" s="43"/>
      <c r="I49" s="43"/>
      <c r="J49" s="43"/>
      <c r="K49" s="43"/>
    </row>
    <row r="50" spans="1:11" x14ac:dyDescent="0.25">
      <c r="A50" s="43"/>
      <c r="B50" s="43"/>
      <c r="C50" s="43"/>
      <c r="D50" s="43"/>
      <c r="E50" s="43"/>
      <c r="F50" s="43"/>
      <c r="G50" s="43"/>
      <c r="H50" s="43"/>
      <c r="I50" s="43"/>
      <c r="J50" s="43"/>
      <c r="K50" s="43"/>
    </row>
    <row r="51" spans="1:11" x14ac:dyDescent="0.25">
      <c r="A51" s="43"/>
      <c r="B51" s="43"/>
      <c r="C51" s="43"/>
      <c r="D51" s="43"/>
      <c r="E51" s="43"/>
      <c r="F51" s="43"/>
      <c r="G51" s="43"/>
      <c r="H51" s="43"/>
      <c r="I51" s="43"/>
      <c r="J51" s="43"/>
      <c r="K51" s="43"/>
    </row>
    <row r="52" spans="1:11" x14ac:dyDescent="0.25">
      <c r="A52" s="43"/>
      <c r="B52" s="43"/>
      <c r="C52" s="43"/>
      <c r="D52" s="43"/>
      <c r="E52" s="43"/>
      <c r="F52" s="43"/>
      <c r="G52" s="43"/>
      <c r="H52" s="43"/>
      <c r="I52" s="43"/>
      <c r="J52" s="43"/>
      <c r="K52" s="43"/>
    </row>
    <row r="53" spans="1:11" x14ac:dyDescent="0.25">
      <c r="A53" s="43"/>
      <c r="B53" s="43"/>
      <c r="C53" s="43"/>
      <c r="D53" s="43"/>
      <c r="E53" s="43"/>
      <c r="F53" s="43"/>
      <c r="G53" s="43"/>
      <c r="H53" s="43"/>
      <c r="I53" s="43"/>
      <c r="J53" s="43"/>
      <c r="K53" s="43"/>
    </row>
    <row r="54" spans="1:11" x14ac:dyDescent="0.25">
      <c r="A54" s="43"/>
      <c r="B54" s="43"/>
      <c r="C54" s="43"/>
      <c r="D54" s="43"/>
      <c r="E54" s="43"/>
      <c r="F54" s="43"/>
      <c r="G54" s="43"/>
      <c r="H54" s="43"/>
      <c r="I54" s="43"/>
      <c r="J54" s="43"/>
      <c r="K54" s="43"/>
    </row>
    <row r="55" spans="1:11" x14ac:dyDescent="0.25">
      <c r="A55" s="43"/>
      <c r="B55" s="43"/>
      <c r="C55" s="43"/>
      <c r="D55" s="43"/>
      <c r="E55" s="43"/>
      <c r="F55" s="43"/>
      <c r="G55" s="43"/>
      <c r="H55" s="43"/>
      <c r="I55" s="43"/>
      <c r="J55" s="43"/>
      <c r="K55" s="43"/>
    </row>
    <row r="56" spans="1:11" x14ac:dyDescent="0.25">
      <c r="A56" s="43"/>
      <c r="B56" s="43"/>
      <c r="C56" s="43"/>
      <c r="D56" s="43"/>
      <c r="E56" s="43"/>
      <c r="F56" s="43"/>
      <c r="G56" s="43"/>
      <c r="H56" s="43"/>
      <c r="I56" s="43"/>
      <c r="J56" s="43"/>
      <c r="K56" s="43"/>
    </row>
    <row r="57" spans="1:11" x14ac:dyDescent="0.25">
      <c r="A57" s="43"/>
      <c r="B57" s="43"/>
      <c r="C57" s="43"/>
      <c r="D57" s="43"/>
      <c r="E57" s="43"/>
      <c r="F57" s="43"/>
      <c r="G57" s="43"/>
      <c r="H57" s="43"/>
      <c r="I57" s="43"/>
      <c r="J57" s="43"/>
      <c r="K57" s="43"/>
    </row>
    <row r="58" spans="1:11" x14ac:dyDescent="0.25">
      <c r="A58" s="43"/>
      <c r="B58" s="43"/>
      <c r="C58" s="43"/>
      <c r="D58" s="43"/>
      <c r="E58" s="43"/>
      <c r="F58" s="43"/>
      <c r="G58" s="43"/>
      <c r="H58" s="43"/>
      <c r="I58" s="43"/>
      <c r="J58" s="43"/>
      <c r="K58" s="43"/>
    </row>
    <row r="59" spans="1:11" x14ac:dyDescent="0.25">
      <c r="A59" s="43"/>
      <c r="B59" s="43"/>
      <c r="C59" s="43"/>
      <c r="D59" s="43"/>
      <c r="E59" s="43"/>
      <c r="F59" s="43"/>
      <c r="G59" s="43"/>
      <c r="H59" s="43"/>
      <c r="I59" s="43"/>
      <c r="J59" s="43"/>
      <c r="K59" s="43"/>
    </row>
    <row r="60" spans="1:11" x14ac:dyDescent="0.25">
      <c r="A60" s="43"/>
      <c r="B60" s="43"/>
      <c r="C60" s="43"/>
      <c r="D60" s="43"/>
      <c r="E60" s="43"/>
      <c r="F60" s="43"/>
      <c r="G60" s="43"/>
      <c r="H60" s="43"/>
      <c r="I60" s="43"/>
      <c r="J60" s="43"/>
      <c r="K60" s="43"/>
    </row>
    <row r="61" spans="1:11" x14ac:dyDescent="0.25">
      <c r="A61" s="43"/>
      <c r="B61" s="43"/>
      <c r="C61" s="43"/>
      <c r="D61" s="43"/>
      <c r="E61" s="43"/>
      <c r="F61" s="43"/>
      <c r="G61" s="43"/>
      <c r="H61" s="43"/>
      <c r="I61" s="43"/>
      <c r="J61" s="43"/>
      <c r="K61" s="43"/>
    </row>
    <row r="62" spans="1:11" x14ac:dyDescent="0.25">
      <c r="A62" s="43"/>
      <c r="B62" s="43"/>
      <c r="C62" s="43"/>
      <c r="D62" s="43"/>
      <c r="E62" s="43"/>
      <c r="F62" s="43"/>
      <c r="G62" s="43"/>
      <c r="H62" s="43"/>
      <c r="I62" s="43"/>
      <c r="J62" s="43"/>
      <c r="K62" s="43"/>
    </row>
    <row r="63" spans="1:11" x14ac:dyDescent="0.25">
      <c r="B63" s="43"/>
      <c r="C63" s="43"/>
      <c r="D63" s="43"/>
      <c r="E63" s="43"/>
      <c r="F63" s="43"/>
      <c r="G63" s="43"/>
      <c r="H63" s="43"/>
      <c r="I63" s="43"/>
      <c r="J63" s="43"/>
      <c r="K63" s="43"/>
    </row>
    <row r="64" spans="1:11" x14ac:dyDescent="0.25">
      <c r="B64" s="43"/>
      <c r="C64" s="43"/>
      <c r="D64" s="43"/>
      <c r="E64" s="43"/>
      <c r="F64" s="43"/>
      <c r="G64" s="43"/>
      <c r="H64" s="43"/>
      <c r="I64" s="43"/>
      <c r="J64" s="43"/>
      <c r="K64" s="43"/>
    </row>
    <row r="65" spans="2:11" x14ac:dyDescent="0.25">
      <c r="B65" s="43"/>
      <c r="C65" s="43"/>
      <c r="D65" s="43"/>
      <c r="E65" s="43"/>
      <c r="F65" s="43"/>
      <c r="G65" s="43"/>
      <c r="H65" s="43"/>
      <c r="I65" s="43"/>
      <c r="J65" s="43"/>
      <c r="K65" s="43"/>
    </row>
    <row r="66" spans="2:11" x14ac:dyDescent="0.25">
      <c r="B66" s="43"/>
      <c r="C66" s="43"/>
      <c r="D66" s="43"/>
      <c r="E66" s="43"/>
      <c r="F66" s="43"/>
      <c r="G66" s="43"/>
      <c r="H66" s="43"/>
      <c r="I66" s="43"/>
      <c r="J66" s="43"/>
      <c r="K66" s="43"/>
    </row>
    <row r="67" spans="2:11" x14ac:dyDescent="0.25">
      <c r="B67" s="43"/>
      <c r="C67" s="43"/>
      <c r="D67" s="43"/>
      <c r="E67" s="43"/>
      <c r="F67" s="43"/>
      <c r="G67" s="43"/>
      <c r="H67" s="43"/>
      <c r="I67" s="43"/>
      <c r="J67" s="43"/>
      <c r="K67" s="43"/>
    </row>
    <row r="68" spans="2:11" x14ac:dyDescent="0.25">
      <c r="B68" s="43"/>
      <c r="C68" s="43"/>
      <c r="D68" s="43"/>
      <c r="E68" s="43"/>
      <c r="F68" s="43"/>
      <c r="G68" s="43"/>
      <c r="H68" s="43"/>
      <c r="I68" s="43"/>
      <c r="J68" s="43"/>
      <c r="K68" s="43"/>
    </row>
    <row r="69" spans="2:11" x14ac:dyDescent="0.25">
      <c r="B69" s="43"/>
      <c r="C69" s="43"/>
      <c r="D69" s="43"/>
      <c r="E69" s="43"/>
      <c r="F69" s="43"/>
      <c r="G69" s="43"/>
      <c r="H69" s="43"/>
      <c r="I69" s="43"/>
      <c r="J69" s="43"/>
      <c r="K69" s="43"/>
    </row>
    <row r="70" spans="2:11" x14ac:dyDescent="0.25">
      <c r="B70" s="43"/>
      <c r="C70" s="43"/>
      <c r="D70" s="43"/>
      <c r="E70" s="43"/>
      <c r="F70" s="43"/>
      <c r="G70" s="43"/>
      <c r="H70" s="43"/>
      <c r="I70" s="43"/>
      <c r="J70" s="43"/>
      <c r="K70" s="43"/>
    </row>
    <row r="71" spans="2:11" x14ac:dyDescent="0.25">
      <c r="B71" s="43"/>
      <c r="C71" s="43"/>
      <c r="D71" s="43"/>
      <c r="E71" s="43"/>
      <c r="F71" s="43"/>
      <c r="G71" s="43"/>
      <c r="H71" s="43"/>
      <c r="I71" s="43"/>
      <c r="J71" s="43"/>
      <c r="K71" s="43"/>
    </row>
    <row r="72" spans="2:11" x14ac:dyDescent="0.25">
      <c r="B72" s="43"/>
      <c r="C72" s="43"/>
      <c r="D72" s="43"/>
      <c r="E72" s="43"/>
      <c r="F72" s="43"/>
      <c r="G72" s="43"/>
      <c r="H72" s="43"/>
      <c r="I72" s="43"/>
      <c r="J72" s="43"/>
      <c r="K72" s="43"/>
    </row>
    <row r="73" spans="2:11" x14ac:dyDescent="0.25">
      <c r="B73" s="43"/>
      <c r="C73" s="43"/>
      <c r="D73" s="43"/>
      <c r="E73" s="43"/>
      <c r="F73" s="43"/>
      <c r="G73" s="43"/>
      <c r="H73" s="43"/>
      <c r="I73" s="43"/>
      <c r="J73" s="43"/>
      <c r="K73" s="43"/>
    </row>
    <row r="74" spans="2:11" x14ac:dyDescent="0.25">
      <c r="B74" s="43"/>
      <c r="C74" s="43"/>
      <c r="D74" s="43"/>
      <c r="E74" s="43"/>
      <c r="F74" s="43"/>
      <c r="G74" s="43"/>
      <c r="H74" s="43"/>
      <c r="I74" s="43"/>
      <c r="J74" s="43"/>
      <c r="K74" s="43"/>
    </row>
    <row r="75" spans="2:11" x14ac:dyDescent="0.25">
      <c r="B75" s="43"/>
      <c r="C75" s="43"/>
      <c r="D75" s="43"/>
      <c r="E75" s="43"/>
      <c r="F75" s="43"/>
      <c r="G75" s="43"/>
      <c r="H75" s="43"/>
      <c r="I75" s="43"/>
      <c r="J75" s="43"/>
      <c r="K75" s="43"/>
    </row>
    <row r="76" spans="2:11" x14ac:dyDescent="0.25">
      <c r="B76" s="43"/>
      <c r="C76" s="43"/>
      <c r="D76" s="43"/>
      <c r="E76" s="43"/>
      <c r="F76" s="43"/>
      <c r="G76" s="43"/>
      <c r="H76" s="43"/>
      <c r="I76" s="43"/>
      <c r="J76" s="43"/>
      <c r="K76" s="43"/>
    </row>
    <row r="77" spans="2:11" x14ac:dyDescent="0.25">
      <c r="B77" s="43"/>
      <c r="C77" s="43"/>
      <c r="D77" s="43"/>
      <c r="E77" s="43"/>
      <c r="F77" s="43"/>
      <c r="G77" s="43"/>
      <c r="H77" s="43"/>
      <c r="I77" s="43"/>
      <c r="J77" s="43"/>
      <c r="K77" s="43"/>
    </row>
    <row r="78" spans="2:11" x14ac:dyDescent="0.25">
      <c r="B78" s="43"/>
      <c r="C78" s="43"/>
      <c r="D78" s="43"/>
      <c r="E78" s="43"/>
      <c r="F78" s="43"/>
      <c r="G78" s="43"/>
      <c r="H78" s="43"/>
      <c r="I78" s="43"/>
      <c r="J78" s="43"/>
      <c r="K78" s="43"/>
    </row>
    <row r="79" spans="2:11" x14ac:dyDescent="0.25">
      <c r="B79" s="43"/>
      <c r="C79" s="43"/>
      <c r="D79" s="43"/>
      <c r="E79" s="43"/>
      <c r="F79" s="43"/>
      <c r="G79" s="43"/>
      <c r="H79" s="43"/>
      <c r="I79" s="43"/>
      <c r="J79" s="43"/>
      <c r="K79" s="43"/>
    </row>
    <row r="80" spans="2:11" x14ac:dyDescent="0.25">
      <c r="B80" s="43"/>
      <c r="C80" s="43"/>
      <c r="D80" s="43"/>
      <c r="E80" s="43"/>
      <c r="F80" s="43"/>
      <c r="G80" s="43"/>
      <c r="H80" s="43"/>
      <c r="I80" s="43"/>
      <c r="J80" s="43"/>
      <c r="K80" s="43"/>
    </row>
    <row r="81" spans="2:11" x14ac:dyDescent="0.25">
      <c r="B81" s="43"/>
      <c r="C81" s="43"/>
      <c r="D81" s="43"/>
      <c r="E81" s="43"/>
      <c r="F81" s="43"/>
      <c r="G81" s="43"/>
      <c r="H81" s="43"/>
      <c r="I81" s="43"/>
      <c r="J81" s="43"/>
      <c r="K81" s="43"/>
    </row>
    <row r="82" spans="2:11" x14ac:dyDescent="0.25">
      <c r="B82" s="43"/>
      <c r="C82" s="43"/>
      <c r="D82" s="43"/>
      <c r="E82" s="43"/>
      <c r="F82" s="43"/>
      <c r="G82" s="43"/>
      <c r="H82" s="43"/>
      <c r="I82" s="43"/>
      <c r="J82" s="43"/>
      <c r="K82" s="43"/>
    </row>
    <row r="83" spans="2:11" x14ac:dyDescent="0.25">
      <c r="B83" s="43"/>
      <c r="C83" s="43"/>
      <c r="D83" s="43"/>
      <c r="E83" s="43"/>
      <c r="F83" s="43"/>
      <c r="G83" s="43"/>
      <c r="H83" s="43"/>
      <c r="I83" s="43"/>
      <c r="J83" s="43"/>
      <c r="K83" s="43"/>
    </row>
    <row r="84" spans="2:11" x14ac:dyDescent="0.25">
      <c r="B84" s="43"/>
      <c r="C84" s="43"/>
      <c r="D84" s="43"/>
      <c r="E84" s="43"/>
      <c r="F84" s="43"/>
      <c r="G84" s="43"/>
      <c r="H84" s="43"/>
      <c r="I84" s="43"/>
      <c r="J84" s="43"/>
      <c r="K84" s="43"/>
    </row>
    <row r="85" spans="2:11" x14ac:dyDescent="0.25">
      <c r="B85" s="43"/>
      <c r="C85" s="43"/>
      <c r="D85" s="43"/>
      <c r="E85" s="43"/>
      <c r="F85" s="43"/>
      <c r="G85" s="43"/>
      <c r="H85" s="43"/>
      <c r="I85" s="43"/>
      <c r="J85" s="43"/>
      <c r="K85" s="43"/>
    </row>
    <row r="86" spans="2:11" x14ac:dyDescent="0.25">
      <c r="B86" s="43"/>
      <c r="C86" s="43"/>
      <c r="D86" s="43"/>
      <c r="E86" s="43"/>
      <c r="F86" s="43"/>
      <c r="G86" s="43"/>
      <c r="H86" s="43"/>
      <c r="I86" s="43"/>
      <c r="J86" s="43"/>
      <c r="K86" s="43"/>
    </row>
    <row r="87" spans="2:11" x14ac:dyDescent="0.25">
      <c r="B87" s="43"/>
      <c r="C87" s="43"/>
      <c r="D87" s="43"/>
      <c r="E87" s="43"/>
      <c r="F87" s="43"/>
      <c r="G87" s="43"/>
      <c r="H87" s="43"/>
      <c r="I87" s="43"/>
      <c r="J87" s="43"/>
      <c r="K87" s="43"/>
    </row>
    <row r="88" spans="2:11" x14ac:dyDescent="0.25">
      <c r="B88" s="43"/>
      <c r="C88" s="43"/>
      <c r="D88" s="43"/>
      <c r="E88" s="43"/>
      <c r="F88" s="43"/>
      <c r="G88" s="43"/>
      <c r="H88" s="43"/>
      <c r="I88" s="43"/>
      <c r="J88" s="43"/>
      <c r="K88" s="43"/>
    </row>
    <row r="89" spans="2:11" x14ac:dyDescent="0.25">
      <c r="B89" s="43"/>
      <c r="C89" s="43"/>
      <c r="D89" s="43"/>
      <c r="E89" s="43"/>
      <c r="F89" s="43"/>
      <c r="G89" s="43"/>
      <c r="H89" s="43"/>
      <c r="I89" s="43"/>
      <c r="J89" s="43"/>
      <c r="K89" s="43"/>
    </row>
    <row r="90" spans="2:11" x14ac:dyDescent="0.25">
      <c r="B90" s="43"/>
      <c r="C90" s="43"/>
      <c r="D90" s="43"/>
      <c r="E90" s="43"/>
      <c r="F90" s="43"/>
      <c r="G90" s="43"/>
      <c r="H90" s="43"/>
      <c r="I90" s="43"/>
      <c r="J90" s="43"/>
      <c r="K90" s="43"/>
    </row>
    <row r="91" spans="2:11" x14ac:dyDescent="0.25">
      <c r="B91" s="43"/>
      <c r="C91" s="43"/>
      <c r="D91" s="43"/>
      <c r="E91" s="43"/>
      <c r="F91" s="43"/>
      <c r="G91" s="43"/>
      <c r="H91" s="43"/>
      <c r="I91" s="43"/>
      <c r="J91" s="43"/>
      <c r="K91" s="43"/>
    </row>
    <row r="92" spans="2:11" x14ac:dyDescent="0.25">
      <c r="B92" s="43"/>
      <c r="C92" s="43"/>
      <c r="D92" s="43"/>
      <c r="E92" s="43"/>
      <c r="F92" s="43"/>
      <c r="G92" s="43"/>
      <c r="H92" s="43"/>
      <c r="I92" s="43"/>
      <c r="J92" s="43"/>
      <c r="K92" s="43"/>
    </row>
    <row r="93" spans="2:11" x14ac:dyDescent="0.25">
      <c r="B93" s="43"/>
      <c r="C93" s="43"/>
      <c r="D93" s="43"/>
      <c r="E93" s="43"/>
      <c r="F93" s="43"/>
      <c r="G93" s="43"/>
      <c r="H93" s="43"/>
      <c r="I93" s="43"/>
      <c r="J93" s="43"/>
      <c r="K93" s="43"/>
    </row>
    <row r="94" spans="2:11" x14ac:dyDescent="0.25">
      <c r="B94" s="43"/>
      <c r="C94" s="43"/>
      <c r="D94" s="43"/>
      <c r="E94" s="43"/>
      <c r="F94" s="43"/>
      <c r="G94" s="43"/>
      <c r="H94" s="43"/>
      <c r="I94" s="43"/>
      <c r="J94" s="43"/>
      <c r="K94" s="43"/>
    </row>
    <row r="95" spans="2:11" x14ac:dyDescent="0.25">
      <c r="B95" s="43"/>
      <c r="C95" s="43"/>
      <c r="D95" s="43"/>
      <c r="E95" s="43"/>
      <c r="F95" s="43"/>
      <c r="G95" s="43"/>
      <c r="H95" s="43"/>
      <c r="I95" s="43"/>
      <c r="J95" s="43"/>
      <c r="K95" s="43"/>
    </row>
    <row r="96" spans="2:11" x14ac:dyDescent="0.25">
      <c r="B96" s="43"/>
      <c r="C96" s="43"/>
      <c r="D96" s="43"/>
      <c r="E96" s="43"/>
      <c r="F96" s="43"/>
      <c r="G96" s="43"/>
      <c r="H96" s="43"/>
      <c r="I96" s="43"/>
      <c r="J96" s="43"/>
      <c r="K96" s="43"/>
    </row>
    <row r="97" spans="2:11" x14ac:dyDescent="0.25">
      <c r="B97" s="43"/>
      <c r="C97" s="43"/>
      <c r="D97" s="43"/>
      <c r="E97" s="43"/>
      <c r="F97" s="43"/>
      <c r="G97" s="43"/>
      <c r="H97" s="43"/>
      <c r="I97" s="43"/>
      <c r="J97" s="43"/>
      <c r="K97" s="43"/>
    </row>
    <row r="98" spans="2:11" x14ac:dyDescent="0.25">
      <c r="B98" s="43"/>
      <c r="C98" s="43"/>
      <c r="D98" s="43"/>
      <c r="E98" s="43"/>
      <c r="F98" s="43"/>
      <c r="G98" s="43"/>
      <c r="H98" s="43"/>
      <c r="I98" s="43"/>
      <c r="J98" s="43"/>
      <c r="K98" s="43"/>
    </row>
    <row r="99" spans="2:11" x14ac:dyDescent="0.25">
      <c r="B99" s="43"/>
      <c r="C99" s="43"/>
      <c r="D99" s="43"/>
      <c r="E99" s="43"/>
      <c r="F99" s="43"/>
      <c r="G99" s="43"/>
      <c r="H99" s="43"/>
      <c r="I99" s="43"/>
      <c r="J99" s="43"/>
      <c r="K99" s="43"/>
    </row>
    <row r="100" spans="2:11" x14ac:dyDescent="0.25">
      <c r="B100" s="43"/>
      <c r="C100" s="43"/>
      <c r="D100" s="43"/>
      <c r="E100" s="43"/>
      <c r="F100" s="43"/>
      <c r="G100" s="43"/>
      <c r="H100" s="43"/>
      <c r="I100" s="43"/>
      <c r="J100" s="43"/>
      <c r="K100" s="43"/>
    </row>
    <row r="101" spans="2:11" x14ac:dyDescent="0.25">
      <c r="G101" s="43"/>
      <c r="H101" s="43"/>
      <c r="I101" s="43"/>
      <c r="J101" s="43"/>
      <c r="K101" s="43"/>
    </row>
    <row r="102" spans="2:11" x14ac:dyDescent="0.25">
      <c r="G102" s="43"/>
      <c r="H102" s="43"/>
      <c r="I102" s="43"/>
      <c r="J102" s="43"/>
      <c r="K102" s="43"/>
    </row>
    <row r="103" spans="2:11" x14ac:dyDescent="0.25">
      <c r="G103" s="43"/>
      <c r="H103" s="43"/>
      <c r="I103" s="43"/>
      <c r="J103" s="43"/>
      <c r="K103" s="43"/>
    </row>
    <row r="104" spans="2:11" x14ac:dyDescent="0.25">
      <c r="G104" s="43"/>
      <c r="H104" s="43"/>
      <c r="I104" s="43"/>
      <c r="J104" s="43"/>
      <c r="K104" s="43"/>
    </row>
    <row r="105" spans="2:11" x14ac:dyDescent="0.25">
      <c r="G105" s="43"/>
      <c r="H105" s="43"/>
      <c r="I105" s="43"/>
      <c r="J105" s="43"/>
      <c r="K105" s="43"/>
    </row>
    <row r="106" spans="2:11" x14ac:dyDescent="0.25">
      <c r="G106" s="43"/>
      <c r="H106" s="43"/>
      <c r="I106" s="43"/>
      <c r="J106" s="43"/>
      <c r="K106" s="43"/>
    </row>
    <row r="107" spans="2:11" x14ac:dyDescent="0.25">
      <c r="G107" s="43"/>
      <c r="H107" s="43"/>
      <c r="I107" s="43"/>
      <c r="J107" s="43"/>
      <c r="K107" s="43"/>
    </row>
    <row r="108" spans="2:11" x14ac:dyDescent="0.25">
      <c r="G108" s="43"/>
      <c r="H108" s="43"/>
      <c r="I108" s="43"/>
      <c r="J108" s="43"/>
      <c r="K108" s="43"/>
    </row>
    <row r="109" spans="2:11" x14ac:dyDescent="0.25">
      <c r="G109" s="43"/>
      <c r="H109" s="43"/>
      <c r="I109" s="43"/>
      <c r="J109" s="43"/>
      <c r="K109" s="43"/>
    </row>
    <row r="110" spans="2:11" x14ac:dyDescent="0.25">
      <c r="G110" s="43"/>
      <c r="H110" s="43"/>
      <c r="I110" s="43"/>
      <c r="J110" s="43"/>
      <c r="K110" s="43"/>
    </row>
    <row r="111" spans="2:11" x14ac:dyDescent="0.25">
      <c r="G111" s="43"/>
      <c r="H111" s="43"/>
      <c r="I111" s="43"/>
      <c r="J111" s="43"/>
      <c r="K111" s="43"/>
    </row>
    <row r="112" spans="2:11" x14ac:dyDescent="0.25">
      <c r="G112" s="43"/>
      <c r="H112" s="43"/>
      <c r="I112" s="43"/>
      <c r="J112" s="43"/>
      <c r="K112" s="43"/>
    </row>
    <row r="113" spans="7:11" x14ac:dyDescent="0.25">
      <c r="G113" s="43"/>
      <c r="H113" s="43"/>
      <c r="I113" s="43"/>
      <c r="J113" s="43"/>
      <c r="K113" s="43"/>
    </row>
    <row r="114" spans="7:11" x14ac:dyDescent="0.25">
      <c r="G114" s="43"/>
      <c r="H114" s="43"/>
      <c r="I114" s="43"/>
      <c r="J114" s="43"/>
      <c r="K114" s="43"/>
    </row>
    <row r="115" spans="7:11" x14ac:dyDescent="0.25">
      <c r="G115" s="43"/>
      <c r="H115" s="43"/>
      <c r="I115" s="43"/>
      <c r="J115" s="43"/>
      <c r="K115" s="43"/>
    </row>
    <row r="116" spans="7:11" x14ac:dyDescent="0.25">
      <c r="G116" s="43"/>
      <c r="H116" s="43"/>
      <c r="I116" s="43"/>
      <c r="J116" s="43"/>
      <c r="K116" s="43"/>
    </row>
    <row r="117" spans="7:11" x14ac:dyDescent="0.25">
      <c r="G117" s="43"/>
      <c r="H117" s="43"/>
      <c r="I117" s="43"/>
      <c r="J117" s="43"/>
      <c r="K117" s="43"/>
    </row>
    <row r="118" spans="7:11" x14ac:dyDescent="0.25">
      <c r="G118" s="43"/>
      <c r="H118" s="43"/>
      <c r="I118" s="43"/>
      <c r="J118" s="43"/>
      <c r="K118" s="43"/>
    </row>
    <row r="119" spans="7:11" x14ac:dyDescent="0.25">
      <c r="G119" s="43"/>
      <c r="H119" s="43"/>
      <c r="I119" s="43"/>
      <c r="J119" s="43"/>
      <c r="K119" s="43"/>
    </row>
    <row r="120" spans="7:11" x14ac:dyDescent="0.25">
      <c r="G120" s="43"/>
      <c r="H120" s="43"/>
      <c r="I120" s="43"/>
      <c r="J120" s="43"/>
      <c r="K120" s="43"/>
    </row>
    <row r="121" spans="7:11" x14ac:dyDescent="0.25">
      <c r="G121" s="43"/>
      <c r="H121" s="43"/>
      <c r="I121" s="43"/>
      <c r="J121" s="43"/>
      <c r="K121" s="43"/>
    </row>
    <row r="122" spans="7:11" x14ac:dyDescent="0.25">
      <c r="G122" s="43"/>
      <c r="H122" s="43"/>
      <c r="I122" s="43"/>
      <c r="J122" s="43"/>
      <c r="K122" s="43"/>
    </row>
    <row r="123" spans="7:11" x14ac:dyDescent="0.25">
      <c r="G123" s="43"/>
      <c r="H123" s="43"/>
      <c r="I123" s="43"/>
      <c r="J123" s="43"/>
      <c r="K123" s="43"/>
    </row>
    <row r="124" spans="7:11" x14ac:dyDescent="0.25">
      <c r="G124" s="43"/>
      <c r="H124" s="43"/>
      <c r="I124" s="43"/>
      <c r="J124" s="43"/>
      <c r="K124" s="43"/>
    </row>
    <row r="125" spans="7:11" x14ac:dyDescent="0.25">
      <c r="G125" s="43"/>
      <c r="H125" s="43"/>
      <c r="I125" s="43"/>
      <c r="J125" s="43"/>
      <c r="K125" s="43"/>
    </row>
    <row r="126" spans="7:11" x14ac:dyDescent="0.25">
      <c r="G126" s="43"/>
      <c r="H126" s="43"/>
      <c r="I126" s="43"/>
      <c r="J126" s="43"/>
      <c r="K126" s="43"/>
    </row>
    <row r="127" spans="7:11" x14ac:dyDescent="0.25">
      <c r="G127" s="43"/>
      <c r="H127" s="43"/>
      <c r="I127" s="43"/>
      <c r="J127" s="43"/>
      <c r="K127" s="43"/>
    </row>
    <row r="128" spans="7:11" x14ac:dyDescent="0.25">
      <c r="G128" s="43"/>
      <c r="H128" s="43"/>
      <c r="I128" s="43"/>
      <c r="J128" s="43"/>
      <c r="K128" s="43"/>
    </row>
    <row r="129" spans="7:11" x14ac:dyDescent="0.25">
      <c r="G129" s="43"/>
      <c r="H129" s="43"/>
      <c r="I129" s="43"/>
      <c r="J129" s="43"/>
      <c r="K129" s="43"/>
    </row>
    <row r="130" spans="7:11" x14ac:dyDescent="0.25">
      <c r="G130" s="43"/>
      <c r="H130" s="43"/>
      <c r="I130" s="43"/>
      <c r="J130" s="43"/>
      <c r="K130" s="43"/>
    </row>
    <row r="131" spans="7:11" x14ac:dyDescent="0.25">
      <c r="G131" s="43"/>
      <c r="H131" s="43"/>
      <c r="I131" s="43"/>
      <c r="J131" s="43"/>
      <c r="K131" s="43"/>
    </row>
    <row r="132" spans="7:11" x14ac:dyDescent="0.25">
      <c r="G132" s="43"/>
      <c r="H132" s="43"/>
      <c r="I132" s="43"/>
      <c r="J132" s="43"/>
      <c r="K132" s="43"/>
    </row>
    <row r="133" spans="7:11" x14ac:dyDescent="0.25">
      <c r="G133" s="43"/>
      <c r="H133" s="43"/>
      <c r="I133" s="43"/>
      <c r="J133" s="43"/>
      <c r="K133" s="43"/>
    </row>
    <row r="134" spans="7:11" x14ac:dyDescent="0.25">
      <c r="G134" s="43"/>
      <c r="H134" s="43"/>
      <c r="I134" s="43"/>
      <c r="J134" s="43"/>
      <c r="K134" s="43"/>
    </row>
    <row r="135" spans="7:11" x14ac:dyDescent="0.25">
      <c r="G135" s="43"/>
      <c r="H135" s="43"/>
      <c r="I135" s="43"/>
      <c r="J135" s="43"/>
      <c r="K135" s="43"/>
    </row>
    <row r="136" spans="7:11" x14ac:dyDescent="0.25">
      <c r="G136" s="43"/>
      <c r="H136" s="43"/>
      <c r="I136" s="43"/>
      <c r="J136" s="43"/>
      <c r="K136" s="43"/>
    </row>
    <row r="137" spans="7:11" x14ac:dyDescent="0.25">
      <c r="G137" s="43"/>
      <c r="H137" s="43"/>
      <c r="I137" s="43"/>
      <c r="J137" s="43"/>
      <c r="K137" s="43"/>
    </row>
    <row r="138" spans="7:11" x14ac:dyDescent="0.25">
      <c r="G138" s="43"/>
      <c r="H138" s="43"/>
      <c r="I138" s="43"/>
      <c r="J138" s="43"/>
      <c r="K138" s="43"/>
    </row>
    <row r="139" spans="7:11" x14ac:dyDescent="0.25">
      <c r="G139" s="43"/>
      <c r="H139" s="43"/>
      <c r="I139" s="43"/>
      <c r="J139" s="43"/>
      <c r="K139" s="43"/>
    </row>
    <row r="140" spans="7:11" x14ac:dyDescent="0.25">
      <c r="G140" s="43"/>
      <c r="H140" s="43"/>
      <c r="I140" s="43"/>
      <c r="J140" s="43"/>
      <c r="K140" s="43"/>
    </row>
    <row r="141" spans="7:11" x14ac:dyDescent="0.25">
      <c r="G141" s="43"/>
      <c r="H141" s="43"/>
      <c r="I141" s="43"/>
      <c r="J141" s="43"/>
      <c r="K141" s="43"/>
    </row>
    <row r="142" spans="7:11" x14ac:dyDescent="0.25">
      <c r="G142" s="43"/>
      <c r="H142" s="43"/>
      <c r="I142" s="43"/>
      <c r="J142" s="43"/>
      <c r="K142" s="43"/>
    </row>
    <row r="143" spans="7:11" x14ac:dyDescent="0.25">
      <c r="G143" s="43"/>
      <c r="H143" s="43"/>
      <c r="I143" s="43"/>
      <c r="J143" s="43"/>
      <c r="K143" s="43"/>
    </row>
    <row r="144" spans="7:11" x14ac:dyDescent="0.25">
      <c r="G144" s="43"/>
      <c r="H144" s="43"/>
      <c r="I144" s="43"/>
      <c r="J144" s="43"/>
      <c r="K144" s="43"/>
    </row>
    <row r="145" spans="7:11" x14ac:dyDescent="0.25">
      <c r="G145" s="43"/>
      <c r="H145" s="43"/>
      <c r="I145" s="43"/>
      <c r="J145" s="43"/>
      <c r="K145" s="43"/>
    </row>
    <row r="146" spans="7:11" x14ac:dyDescent="0.25">
      <c r="G146" s="43"/>
      <c r="H146" s="43"/>
      <c r="I146" s="43"/>
      <c r="J146" s="43"/>
      <c r="K146" s="43"/>
    </row>
    <row r="147" spans="7:11" x14ac:dyDescent="0.25">
      <c r="G147" s="43"/>
      <c r="H147" s="43"/>
      <c r="I147" s="43"/>
      <c r="J147" s="43"/>
      <c r="K147" s="43"/>
    </row>
    <row r="148" spans="7:11" x14ac:dyDescent="0.25">
      <c r="G148" s="43"/>
      <c r="H148" s="43"/>
      <c r="I148" s="43"/>
      <c r="J148" s="43"/>
      <c r="K148" s="43"/>
    </row>
    <row r="149" spans="7:11" x14ac:dyDescent="0.25">
      <c r="G149" s="43"/>
      <c r="H149" s="43"/>
      <c r="I149" s="43"/>
      <c r="J149" s="43"/>
      <c r="K149" s="43"/>
    </row>
    <row r="150" spans="7:11" x14ac:dyDescent="0.25">
      <c r="G150" s="43"/>
      <c r="H150" s="43"/>
      <c r="I150" s="43"/>
      <c r="J150" s="43"/>
      <c r="K150" s="43"/>
    </row>
    <row r="151" spans="7:11" x14ac:dyDescent="0.25">
      <c r="G151" s="43"/>
      <c r="H151" s="43"/>
      <c r="I151" s="43"/>
      <c r="J151" s="43"/>
      <c r="K151" s="43"/>
    </row>
    <row r="152" spans="7:11" x14ac:dyDescent="0.25">
      <c r="G152" s="43"/>
      <c r="H152" s="43"/>
      <c r="I152" s="43"/>
      <c r="J152" s="43"/>
      <c r="K152" s="43"/>
    </row>
    <row r="153" spans="7:11" x14ac:dyDescent="0.25">
      <c r="G153" s="43"/>
      <c r="H153" s="43"/>
      <c r="I153" s="43"/>
      <c r="J153" s="43"/>
      <c r="K153" s="43"/>
    </row>
    <row r="154" spans="7:11" x14ac:dyDescent="0.25">
      <c r="G154" s="43"/>
      <c r="H154" s="43"/>
      <c r="I154" s="43"/>
      <c r="J154" s="43"/>
      <c r="K154" s="43"/>
    </row>
    <row r="155" spans="7:11" x14ac:dyDescent="0.25">
      <c r="G155" s="43"/>
      <c r="H155" s="43"/>
      <c r="I155" s="43"/>
      <c r="J155" s="43"/>
      <c r="K155" s="43"/>
    </row>
    <row r="156" spans="7:11" x14ac:dyDescent="0.25">
      <c r="G156" s="43"/>
      <c r="H156" s="43"/>
      <c r="I156" s="43"/>
      <c r="J156" s="43"/>
      <c r="K156" s="43"/>
    </row>
    <row r="157" spans="7:11" x14ac:dyDescent="0.25">
      <c r="G157" s="43"/>
      <c r="H157" s="43"/>
      <c r="I157" s="43"/>
      <c r="J157" s="43"/>
      <c r="K157" s="43"/>
    </row>
    <row r="158" spans="7:11" x14ac:dyDescent="0.25">
      <c r="G158" s="43"/>
      <c r="H158" s="43"/>
      <c r="I158" s="43"/>
      <c r="J158" s="43"/>
      <c r="K158" s="43"/>
    </row>
    <row r="159" spans="7:11" x14ac:dyDescent="0.25">
      <c r="G159" s="43"/>
      <c r="H159" s="43"/>
      <c r="I159" s="43"/>
      <c r="J159" s="43"/>
      <c r="K159" s="43"/>
    </row>
    <row r="160" spans="7:11" x14ac:dyDescent="0.25">
      <c r="G160" s="43"/>
      <c r="H160" s="43"/>
      <c r="I160" s="43"/>
      <c r="J160" s="43"/>
      <c r="K160" s="43"/>
    </row>
    <row r="161" spans="7:11" x14ac:dyDescent="0.25">
      <c r="G161" s="43"/>
      <c r="H161" s="43"/>
      <c r="I161" s="43"/>
      <c r="J161" s="43"/>
      <c r="K161" s="43"/>
    </row>
    <row r="162" spans="7:11" x14ac:dyDescent="0.25">
      <c r="G162" s="43"/>
      <c r="H162" s="43"/>
      <c r="I162" s="43"/>
      <c r="J162" s="43"/>
      <c r="K162" s="43"/>
    </row>
    <row r="163" spans="7:11" x14ac:dyDescent="0.25">
      <c r="G163" s="43"/>
      <c r="H163" s="43"/>
      <c r="I163" s="43"/>
      <c r="J163" s="43"/>
      <c r="K163" s="43"/>
    </row>
    <row r="164" spans="7:11" x14ac:dyDescent="0.25">
      <c r="G164" s="43"/>
      <c r="H164" s="43"/>
      <c r="I164" s="43"/>
      <c r="J164" s="43"/>
      <c r="K164" s="43"/>
    </row>
    <row r="165" spans="7:11" x14ac:dyDescent="0.25">
      <c r="G165" s="43"/>
      <c r="H165" s="43"/>
      <c r="I165" s="43"/>
      <c r="J165" s="43"/>
      <c r="K165" s="43"/>
    </row>
    <row r="166" spans="7:11" x14ac:dyDescent="0.25">
      <c r="G166" s="43"/>
      <c r="H166" s="43"/>
      <c r="I166" s="43"/>
      <c r="J166" s="43"/>
      <c r="K166" s="43"/>
    </row>
    <row r="167" spans="7:11" x14ac:dyDescent="0.25">
      <c r="G167" s="43"/>
      <c r="H167" s="43"/>
      <c r="I167" s="43"/>
      <c r="J167" s="43"/>
      <c r="K167" s="43"/>
    </row>
    <row r="168" spans="7:11" x14ac:dyDescent="0.25">
      <c r="G168" s="43"/>
      <c r="H168" s="43"/>
      <c r="I168" s="43"/>
      <c r="J168" s="43"/>
      <c r="K168" s="43"/>
    </row>
    <row r="169" spans="7:11" x14ac:dyDescent="0.25">
      <c r="G169" s="43"/>
      <c r="H169" s="43"/>
      <c r="I169" s="43"/>
      <c r="J169" s="43"/>
      <c r="K169" s="43"/>
    </row>
    <row r="170" spans="7:11" x14ac:dyDescent="0.25">
      <c r="G170" s="43"/>
      <c r="H170" s="43"/>
      <c r="I170" s="43"/>
      <c r="J170" s="43"/>
      <c r="K170" s="43"/>
    </row>
    <row r="171" spans="7:11" x14ac:dyDescent="0.25">
      <c r="G171" s="43"/>
      <c r="H171" s="43"/>
      <c r="I171" s="43"/>
      <c r="J171" s="43"/>
      <c r="K171" s="43"/>
    </row>
    <row r="172" spans="7:11" x14ac:dyDescent="0.25">
      <c r="G172" s="43"/>
      <c r="H172" s="43"/>
      <c r="I172" s="43"/>
      <c r="J172" s="43"/>
      <c r="K172" s="43"/>
    </row>
    <row r="173" spans="7:11" x14ac:dyDescent="0.25">
      <c r="G173" s="43"/>
      <c r="H173" s="43"/>
      <c r="I173" s="43"/>
      <c r="J173" s="43"/>
      <c r="K173" s="43"/>
    </row>
    <row r="174" spans="7:11" x14ac:dyDescent="0.25">
      <c r="G174" s="43"/>
      <c r="H174" s="43"/>
      <c r="I174" s="43"/>
      <c r="J174" s="43"/>
      <c r="K174" s="43"/>
    </row>
    <row r="175" spans="7:11" x14ac:dyDescent="0.25">
      <c r="G175" s="43"/>
      <c r="H175" s="43"/>
      <c r="I175" s="43"/>
      <c r="J175" s="43"/>
      <c r="K175" s="43"/>
    </row>
    <row r="176" spans="7:11" x14ac:dyDescent="0.25">
      <c r="G176" s="43"/>
      <c r="H176" s="43"/>
      <c r="I176" s="43"/>
      <c r="J176" s="43"/>
      <c r="K176" s="43"/>
    </row>
    <row r="177" spans="7:11" x14ac:dyDescent="0.25">
      <c r="G177" s="43"/>
      <c r="H177" s="43"/>
      <c r="I177" s="43"/>
      <c r="J177" s="43"/>
      <c r="K177" s="43"/>
    </row>
    <row r="178" spans="7:11" x14ac:dyDescent="0.25">
      <c r="G178" s="43"/>
      <c r="H178" s="43"/>
      <c r="I178" s="43"/>
      <c r="J178" s="43"/>
      <c r="K178" s="43"/>
    </row>
    <row r="179" spans="7:11" x14ac:dyDescent="0.25">
      <c r="G179" s="43"/>
      <c r="H179" s="43"/>
      <c r="I179" s="43"/>
      <c r="J179" s="43"/>
      <c r="K179" s="43"/>
    </row>
    <row r="180" spans="7:11" x14ac:dyDescent="0.25">
      <c r="G180" s="43"/>
      <c r="H180" s="43"/>
      <c r="I180" s="43"/>
      <c r="J180" s="43"/>
      <c r="K180" s="43"/>
    </row>
    <row r="181" spans="7:11" x14ac:dyDescent="0.25">
      <c r="G181" s="43"/>
      <c r="H181" s="43"/>
      <c r="I181" s="43"/>
      <c r="J181" s="43"/>
      <c r="K181" s="43"/>
    </row>
    <row r="182" spans="7:11" x14ac:dyDescent="0.25">
      <c r="G182" s="43"/>
      <c r="H182" s="43"/>
      <c r="I182" s="43"/>
      <c r="J182" s="43"/>
      <c r="K182" s="43"/>
    </row>
    <row r="183" spans="7:11" x14ac:dyDescent="0.25">
      <c r="G183" s="43"/>
      <c r="H183" s="43"/>
      <c r="I183" s="43"/>
      <c r="J183" s="43"/>
      <c r="K183" s="43"/>
    </row>
    <row r="184" spans="7:11" x14ac:dyDescent="0.25">
      <c r="G184" s="43"/>
      <c r="H184" s="43"/>
      <c r="I184" s="43"/>
      <c r="J184" s="43"/>
      <c r="K184" s="43"/>
    </row>
    <row r="185" spans="7:11" x14ac:dyDescent="0.25">
      <c r="G185" s="43"/>
      <c r="H185" s="43"/>
      <c r="I185" s="43"/>
      <c r="J185" s="43"/>
      <c r="K185" s="43"/>
    </row>
    <row r="186" spans="7:11" x14ac:dyDescent="0.25">
      <c r="G186" s="43"/>
      <c r="H186" s="43"/>
      <c r="I186" s="43"/>
      <c r="J186" s="43"/>
      <c r="K186" s="43"/>
    </row>
    <row r="187" spans="7:11" x14ac:dyDescent="0.25">
      <c r="G187" s="43"/>
      <c r="H187" s="43"/>
      <c r="I187" s="43"/>
      <c r="J187" s="43"/>
      <c r="K187" s="43"/>
    </row>
    <row r="188" spans="7:11" x14ac:dyDescent="0.25">
      <c r="G188" s="43"/>
      <c r="H188" s="43"/>
      <c r="I188" s="43"/>
      <c r="J188" s="43"/>
      <c r="K188" s="43"/>
    </row>
    <row r="189" spans="7:11" x14ac:dyDescent="0.25">
      <c r="G189" s="43"/>
      <c r="H189" s="43"/>
      <c r="I189" s="43"/>
      <c r="J189" s="43"/>
      <c r="K189" s="43"/>
    </row>
    <row r="190" spans="7:11" x14ac:dyDescent="0.25">
      <c r="G190" s="43"/>
      <c r="H190" s="43"/>
      <c r="I190" s="43"/>
      <c r="J190" s="43"/>
      <c r="K190" s="43"/>
    </row>
    <row r="191" spans="7:11" x14ac:dyDescent="0.25">
      <c r="G191" s="43"/>
      <c r="H191" s="43"/>
      <c r="I191" s="43"/>
      <c r="J191" s="43"/>
      <c r="K191" s="43"/>
    </row>
    <row r="192" spans="7:11" x14ac:dyDescent="0.25">
      <c r="G192" s="43"/>
      <c r="H192" s="43"/>
      <c r="I192" s="43"/>
      <c r="J192" s="43"/>
      <c r="K192" s="43"/>
    </row>
    <row r="193" spans="7:11" x14ac:dyDescent="0.25">
      <c r="G193" s="43"/>
      <c r="H193" s="43"/>
      <c r="I193" s="43"/>
      <c r="J193" s="43"/>
      <c r="K193" s="43"/>
    </row>
    <row r="194" spans="7:11" x14ac:dyDescent="0.25">
      <c r="G194" s="43"/>
      <c r="H194" s="43"/>
      <c r="I194" s="43"/>
      <c r="J194" s="43"/>
      <c r="K194" s="43"/>
    </row>
    <row r="195" spans="7:11" x14ac:dyDescent="0.25">
      <c r="G195" s="43"/>
      <c r="H195" s="43"/>
      <c r="I195" s="43"/>
      <c r="J195" s="43"/>
      <c r="K195" s="43"/>
    </row>
    <row r="196" spans="7:11" x14ac:dyDescent="0.25">
      <c r="G196" s="43"/>
      <c r="H196" s="43"/>
      <c r="I196" s="43"/>
      <c r="J196" s="43"/>
      <c r="K196" s="43"/>
    </row>
    <row r="197" spans="7:11" x14ac:dyDescent="0.25">
      <c r="G197" s="43"/>
      <c r="H197" s="43"/>
      <c r="I197" s="43"/>
      <c r="J197" s="43"/>
      <c r="K197" s="43"/>
    </row>
    <row r="198" spans="7:11" x14ac:dyDescent="0.25">
      <c r="G198" s="43"/>
      <c r="H198" s="43"/>
      <c r="I198" s="43"/>
      <c r="J198" s="43"/>
      <c r="K198" s="43"/>
    </row>
    <row r="199" spans="7:11" x14ac:dyDescent="0.25">
      <c r="G199" s="43"/>
      <c r="H199" s="43"/>
      <c r="I199" s="43"/>
      <c r="J199" s="43"/>
      <c r="K199" s="43"/>
    </row>
    <row r="200" spans="7:11" x14ac:dyDescent="0.25">
      <c r="G200" s="43"/>
      <c r="H200" s="43"/>
      <c r="I200" s="43"/>
      <c r="J200" s="43"/>
      <c r="K200" s="43"/>
    </row>
    <row r="201" spans="7:11" x14ac:dyDescent="0.25">
      <c r="G201" s="43"/>
      <c r="H201" s="43"/>
      <c r="I201" s="43"/>
      <c r="J201" s="43"/>
      <c r="K201" s="43"/>
    </row>
    <row r="202" spans="7:11" x14ac:dyDescent="0.25">
      <c r="G202" s="43"/>
      <c r="H202" s="43"/>
      <c r="I202" s="43"/>
      <c r="J202" s="43"/>
      <c r="K202" s="43"/>
    </row>
    <row r="203" spans="7:11" x14ac:dyDescent="0.25">
      <c r="G203" s="43"/>
      <c r="H203" s="43"/>
      <c r="I203" s="43"/>
      <c r="J203" s="43"/>
      <c r="K203" s="43"/>
    </row>
    <row r="204" spans="7:11" x14ac:dyDescent="0.25">
      <c r="G204" s="43"/>
      <c r="H204" s="43"/>
      <c r="I204" s="43"/>
      <c r="J204" s="43"/>
      <c r="K204" s="43"/>
    </row>
    <row r="205" spans="7:11" x14ac:dyDescent="0.25">
      <c r="G205" s="43"/>
      <c r="H205" s="43"/>
      <c r="I205" s="43"/>
      <c r="J205" s="43"/>
      <c r="K205" s="43"/>
    </row>
    <row r="206" spans="7:11" x14ac:dyDescent="0.25">
      <c r="G206" s="43"/>
      <c r="H206" s="43"/>
      <c r="I206" s="43"/>
      <c r="J206" s="43"/>
      <c r="K206" s="43"/>
    </row>
    <row r="207" spans="7:11" x14ac:dyDescent="0.25">
      <c r="G207" s="43"/>
      <c r="H207" s="43"/>
      <c r="I207" s="43"/>
      <c r="J207" s="43"/>
      <c r="K207" s="43"/>
    </row>
    <row r="208" spans="7:11" x14ac:dyDescent="0.25">
      <c r="G208" s="43"/>
      <c r="H208" s="43"/>
      <c r="I208" s="43"/>
      <c r="J208" s="43"/>
      <c r="K208" s="43"/>
    </row>
    <row r="209" spans="7:11" x14ac:dyDescent="0.25">
      <c r="G209" s="43"/>
      <c r="H209" s="43"/>
      <c r="I209" s="43"/>
      <c r="J209" s="43"/>
      <c r="K209" s="43"/>
    </row>
    <row r="210" spans="7:11" x14ac:dyDescent="0.25">
      <c r="G210" s="43"/>
      <c r="H210" s="43"/>
      <c r="I210" s="43"/>
      <c r="J210" s="43"/>
      <c r="K210" s="43"/>
    </row>
    <row r="211" spans="7:11" x14ac:dyDescent="0.25">
      <c r="G211" s="43"/>
      <c r="H211" s="43"/>
      <c r="I211" s="43"/>
      <c r="J211" s="43"/>
      <c r="K211" s="43"/>
    </row>
    <row r="212" spans="7:11" x14ac:dyDescent="0.25">
      <c r="G212" s="43"/>
      <c r="H212" s="43"/>
      <c r="I212" s="43"/>
      <c r="J212" s="43"/>
      <c r="K212" s="43"/>
    </row>
    <row r="213" spans="7:11" x14ac:dyDescent="0.25">
      <c r="G213" s="43"/>
      <c r="H213" s="43"/>
      <c r="I213" s="43"/>
      <c r="J213" s="43"/>
      <c r="K213" s="43"/>
    </row>
    <row r="214" spans="7:11" x14ac:dyDescent="0.25">
      <c r="G214" s="43"/>
      <c r="H214" s="43"/>
      <c r="I214" s="43"/>
      <c r="J214" s="43"/>
      <c r="K214" s="43"/>
    </row>
    <row r="215" spans="7:11" x14ac:dyDescent="0.25">
      <c r="G215" s="43"/>
      <c r="H215" s="43"/>
      <c r="I215" s="43"/>
      <c r="J215" s="43"/>
      <c r="K215" s="43"/>
    </row>
    <row r="216" spans="7:11" x14ac:dyDescent="0.25">
      <c r="G216" s="43"/>
      <c r="H216" s="43"/>
      <c r="I216" s="43"/>
      <c r="J216" s="43"/>
      <c r="K216" s="43"/>
    </row>
    <row r="217" spans="7:11" x14ac:dyDescent="0.25">
      <c r="G217" s="43"/>
      <c r="H217" s="43"/>
      <c r="I217" s="43"/>
      <c r="J217" s="43"/>
      <c r="K217" s="43"/>
    </row>
    <row r="218" spans="7:11" x14ac:dyDescent="0.25">
      <c r="G218" s="43"/>
      <c r="H218" s="43"/>
      <c r="I218" s="43"/>
      <c r="J218" s="43"/>
      <c r="K218" s="43"/>
    </row>
    <row r="219" spans="7:11" x14ac:dyDescent="0.25">
      <c r="G219" s="43"/>
      <c r="H219" s="43"/>
      <c r="I219" s="43"/>
      <c r="J219" s="43"/>
      <c r="K219" s="43"/>
    </row>
    <row r="220" spans="7:11" x14ac:dyDescent="0.25">
      <c r="G220" s="43"/>
      <c r="H220" s="43"/>
      <c r="I220" s="43"/>
      <c r="J220" s="43"/>
      <c r="K220" s="43"/>
    </row>
    <row r="221" spans="7:11" x14ac:dyDescent="0.25">
      <c r="G221" s="43"/>
      <c r="H221" s="43"/>
      <c r="I221" s="43"/>
      <c r="J221" s="43"/>
      <c r="K221" s="43"/>
    </row>
    <row r="222" spans="7:11" x14ac:dyDescent="0.25">
      <c r="G222" s="43"/>
      <c r="H222" s="43"/>
      <c r="I222" s="43"/>
      <c r="J222" s="43"/>
      <c r="K222" s="43"/>
    </row>
    <row r="223" spans="7:11" x14ac:dyDescent="0.25">
      <c r="G223" s="43"/>
      <c r="H223" s="43"/>
      <c r="I223" s="43"/>
      <c r="J223" s="43"/>
      <c r="K223" s="43"/>
    </row>
    <row r="224" spans="7:11" x14ac:dyDescent="0.25">
      <c r="G224" s="43"/>
      <c r="H224" s="43"/>
      <c r="I224" s="43"/>
      <c r="J224" s="43"/>
      <c r="K224" s="43"/>
    </row>
    <row r="225" spans="7:11" x14ac:dyDescent="0.25">
      <c r="G225" s="43"/>
      <c r="H225" s="43"/>
      <c r="I225" s="43"/>
      <c r="J225" s="43"/>
      <c r="K225" s="43"/>
    </row>
    <row r="226" spans="7:11" x14ac:dyDescent="0.25">
      <c r="G226" s="43"/>
      <c r="H226" s="43"/>
      <c r="I226" s="43"/>
      <c r="J226" s="43"/>
      <c r="K226" s="43"/>
    </row>
    <row r="227" spans="7:11" x14ac:dyDescent="0.25">
      <c r="G227" s="43"/>
      <c r="H227" s="43"/>
      <c r="I227" s="43"/>
      <c r="J227" s="43"/>
      <c r="K227" s="43"/>
    </row>
    <row r="228" spans="7:11" x14ac:dyDescent="0.25">
      <c r="G228" s="43"/>
      <c r="H228" s="43"/>
      <c r="I228" s="43"/>
      <c r="J228" s="43"/>
      <c r="K228" s="43"/>
    </row>
    <row r="229" spans="7:11" x14ac:dyDescent="0.25">
      <c r="G229" s="43"/>
      <c r="H229" s="43"/>
      <c r="I229" s="43"/>
      <c r="J229" s="43"/>
      <c r="K229" s="43"/>
    </row>
    <row r="230" spans="7:11" x14ac:dyDescent="0.25">
      <c r="G230" s="43"/>
      <c r="H230" s="43"/>
      <c r="I230" s="43"/>
      <c r="J230" s="43"/>
      <c r="K230" s="43"/>
    </row>
    <row r="231" spans="7:11" x14ac:dyDescent="0.25">
      <c r="G231" s="43"/>
      <c r="H231" s="43"/>
      <c r="I231" s="43"/>
      <c r="J231" s="43"/>
      <c r="K231" s="43"/>
    </row>
    <row r="232" spans="7:11" x14ac:dyDescent="0.25">
      <c r="G232" s="43"/>
      <c r="H232" s="43"/>
      <c r="I232" s="43"/>
      <c r="J232" s="43"/>
      <c r="K232" s="43"/>
    </row>
    <row r="233" spans="7:11" x14ac:dyDescent="0.25">
      <c r="G233" s="43"/>
      <c r="H233" s="43"/>
      <c r="I233" s="43"/>
      <c r="J233" s="43"/>
      <c r="K233" s="43"/>
    </row>
    <row r="234" spans="7:11" x14ac:dyDescent="0.25">
      <c r="G234" s="43"/>
      <c r="H234" s="43"/>
      <c r="I234" s="43"/>
      <c r="J234" s="43"/>
      <c r="K234" s="43"/>
    </row>
    <row r="235" spans="7:11" x14ac:dyDescent="0.25">
      <c r="G235" s="43"/>
      <c r="H235" s="43"/>
      <c r="I235" s="43"/>
      <c r="J235" s="43"/>
      <c r="K235" s="43"/>
    </row>
    <row r="236" spans="7:11" x14ac:dyDescent="0.25">
      <c r="G236" s="43"/>
      <c r="H236" s="43"/>
      <c r="I236" s="43"/>
      <c r="J236" s="43"/>
      <c r="K236" s="43"/>
    </row>
    <row r="237" spans="7:11" x14ac:dyDescent="0.25">
      <c r="G237" s="43"/>
      <c r="H237" s="43"/>
      <c r="I237" s="43"/>
      <c r="J237" s="43"/>
      <c r="K237" s="43"/>
    </row>
    <row r="238" spans="7:11" x14ac:dyDescent="0.25">
      <c r="G238" s="43"/>
      <c r="H238" s="43"/>
      <c r="I238" s="43"/>
      <c r="J238" s="43"/>
      <c r="K238" s="43"/>
    </row>
    <row r="239" spans="7:11" x14ac:dyDescent="0.25">
      <c r="G239" s="43"/>
      <c r="H239" s="43"/>
      <c r="I239" s="43"/>
      <c r="J239" s="43"/>
      <c r="K239" s="43"/>
    </row>
    <row r="240" spans="7:11" x14ac:dyDescent="0.25">
      <c r="G240" s="43"/>
      <c r="H240" s="43"/>
      <c r="I240" s="43"/>
      <c r="J240" s="43"/>
      <c r="K240" s="43"/>
    </row>
    <row r="241" spans="7:11" x14ac:dyDescent="0.25">
      <c r="G241" s="43"/>
      <c r="H241" s="43"/>
      <c r="I241" s="43"/>
      <c r="J241" s="43"/>
      <c r="K241" s="43"/>
    </row>
    <row r="242" spans="7:11" x14ac:dyDescent="0.25">
      <c r="G242" s="43"/>
      <c r="H242" s="43"/>
      <c r="I242" s="43"/>
      <c r="J242" s="43"/>
      <c r="K242" s="43"/>
    </row>
    <row r="243" spans="7:11" x14ac:dyDescent="0.25">
      <c r="G243" s="43"/>
      <c r="H243" s="43"/>
      <c r="I243" s="43"/>
      <c r="J243" s="43"/>
      <c r="K243" s="43"/>
    </row>
    <row r="244" spans="7:11" x14ac:dyDescent="0.25">
      <c r="G244" s="43"/>
      <c r="H244" s="43"/>
      <c r="I244" s="43"/>
      <c r="J244" s="43"/>
      <c r="K244" s="43"/>
    </row>
    <row r="245" spans="7:11" x14ac:dyDescent="0.25">
      <c r="G245" s="43"/>
      <c r="H245" s="43"/>
      <c r="I245" s="43"/>
      <c r="J245" s="43"/>
      <c r="K245" s="43"/>
    </row>
    <row r="246" spans="7:11" x14ac:dyDescent="0.25">
      <c r="G246" s="43"/>
      <c r="H246" s="43"/>
      <c r="I246" s="43"/>
      <c r="J246" s="43"/>
      <c r="K246" s="43"/>
    </row>
    <row r="247" spans="7:11" x14ac:dyDescent="0.25">
      <c r="G247" s="43"/>
      <c r="H247" s="43"/>
      <c r="I247" s="43"/>
      <c r="J247" s="43"/>
      <c r="K247" s="43"/>
    </row>
    <row r="248" spans="7:11" x14ac:dyDescent="0.25">
      <c r="G248" s="43"/>
      <c r="H248" s="43"/>
      <c r="I248" s="43"/>
      <c r="J248" s="43"/>
      <c r="K248" s="43"/>
    </row>
    <row r="249" spans="7:11" x14ac:dyDescent="0.25">
      <c r="G249" s="43"/>
      <c r="H249" s="43"/>
      <c r="I249" s="43"/>
      <c r="J249" s="43"/>
      <c r="K249" s="43"/>
    </row>
    <row r="250" spans="7:11" x14ac:dyDescent="0.25">
      <c r="G250" s="43"/>
      <c r="H250" s="43"/>
      <c r="I250" s="43"/>
      <c r="J250" s="43"/>
      <c r="K250" s="43"/>
    </row>
    <row r="251" spans="7:11" x14ac:dyDescent="0.25">
      <c r="G251" s="43"/>
      <c r="H251" s="43"/>
      <c r="I251" s="43"/>
      <c r="J251" s="43"/>
      <c r="K251" s="43"/>
    </row>
    <row r="252" spans="7:11" x14ac:dyDescent="0.25">
      <c r="G252" s="43"/>
      <c r="H252" s="43"/>
      <c r="I252" s="43"/>
      <c r="J252" s="43"/>
      <c r="K252" s="43"/>
    </row>
    <row r="253" spans="7:11" x14ac:dyDescent="0.25">
      <c r="G253" s="43"/>
      <c r="H253" s="43"/>
      <c r="I253" s="43"/>
      <c r="J253" s="43"/>
      <c r="K253" s="43"/>
    </row>
    <row r="254" spans="7:11" x14ac:dyDescent="0.25">
      <c r="G254" s="43"/>
      <c r="H254" s="43"/>
      <c r="I254" s="43"/>
      <c r="J254" s="43"/>
      <c r="K254" s="43"/>
    </row>
    <row r="255" spans="7:11" x14ac:dyDescent="0.25">
      <c r="G255" s="43"/>
      <c r="H255" s="43"/>
      <c r="I255" s="43"/>
      <c r="J255" s="43"/>
      <c r="K255" s="43"/>
    </row>
    <row r="256" spans="7:11" x14ac:dyDescent="0.25">
      <c r="G256" s="43"/>
      <c r="H256" s="43"/>
      <c r="I256" s="43"/>
      <c r="J256" s="43"/>
      <c r="K256" s="43"/>
    </row>
    <row r="257" spans="7:11" x14ac:dyDescent="0.25">
      <c r="G257" s="43"/>
      <c r="H257" s="43"/>
      <c r="I257" s="43"/>
      <c r="J257" s="43"/>
      <c r="K257" s="43"/>
    </row>
    <row r="258" spans="7:11" x14ac:dyDescent="0.25">
      <c r="G258" s="43"/>
      <c r="H258" s="43"/>
      <c r="I258" s="43"/>
      <c r="J258" s="43"/>
      <c r="K258" s="43"/>
    </row>
    <row r="259" spans="7:11" x14ac:dyDescent="0.25">
      <c r="G259" s="43"/>
      <c r="H259" s="43"/>
      <c r="I259" s="43"/>
      <c r="J259" s="43"/>
      <c r="K259" s="43"/>
    </row>
    <row r="260" spans="7:11" x14ac:dyDescent="0.25">
      <c r="G260" s="43"/>
      <c r="H260" s="43"/>
      <c r="I260" s="43"/>
      <c r="J260" s="43"/>
      <c r="K260" s="43"/>
    </row>
    <row r="261" spans="7:11" x14ac:dyDescent="0.25">
      <c r="G261" s="43"/>
      <c r="H261" s="43"/>
      <c r="I261" s="43"/>
      <c r="J261" s="43"/>
      <c r="K261" s="43"/>
    </row>
    <row r="262" spans="7:11" x14ac:dyDescent="0.25">
      <c r="G262" s="43"/>
      <c r="H262" s="43"/>
      <c r="I262" s="43"/>
      <c r="J262" s="43"/>
      <c r="K262" s="43"/>
    </row>
    <row r="263" spans="7:11" x14ac:dyDescent="0.25">
      <c r="G263" s="43"/>
      <c r="H263" s="43"/>
      <c r="I263" s="43"/>
      <c r="J263" s="43"/>
      <c r="K263" s="43"/>
    </row>
    <row r="264" spans="7:11" x14ac:dyDescent="0.25">
      <c r="G264" s="43"/>
      <c r="H264" s="43"/>
      <c r="I264" s="43"/>
      <c r="J264" s="43"/>
      <c r="K264" s="43"/>
    </row>
    <row r="265" spans="7:11" x14ac:dyDescent="0.25">
      <c r="G265" s="43"/>
      <c r="H265" s="43"/>
      <c r="I265" s="43"/>
      <c r="J265" s="43"/>
      <c r="K265" s="43"/>
    </row>
    <row r="266" spans="7:11" x14ac:dyDescent="0.25">
      <c r="G266" s="43"/>
      <c r="H266" s="43"/>
      <c r="I266" s="43"/>
      <c r="J266" s="43"/>
      <c r="K266" s="43"/>
    </row>
    <row r="267" spans="7:11" x14ac:dyDescent="0.25">
      <c r="G267" s="43"/>
      <c r="H267" s="43"/>
      <c r="I267" s="43"/>
      <c r="J267" s="43"/>
      <c r="K267" s="43"/>
    </row>
    <row r="268" spans="7:11" x14ac:dyDescent="0.25">
      <c r="G268" s="43"/>
      <c r="H268" s="43"/>
      <c r="I268" s="43"/>
      <c r="J268" s="43"/>
      <c r="K268" s="43"/>
    </row>
    <row r="269" spans="7:11" x14ac:dyDescent="0.25">
      <c r="G269" s="43"/>
      <c r="H269" s="43"/>
      <c r="I269" s="43"/>
      <c r="J269" s="43"/>
      <c r="K269" s="43"/>
    </row>
    <row r="270" spans="7:11" x14ac:dyDescent="0.25">
      <c r="G270" s="43"/>
      <c r="H270" s="43"/>
      <c r="I270" s="43"/>
      <c r="J270" s="43"/>
      <c r="K270" s="43"/>
    </row>
    <row r="271" spans="7:11" x14ac:dyDescent="0.25">
      <c r="G271" s="43"/>
      <c r="H271" s="43"/>
      <c r="I271" s="43"/>
      <c r="J271" s="43"/>
      <c r="K271" s="43"/>
    </row>
    <row r="272" spans="7:11" x14ac:dyDescent="0.25">
      <c r="G272" s="43"/>
      <c r="H272" s="43"/>
      <c r="I272" s="43"/>
      <c r="J272" s="43"/>
      <c r="K272" s="43"/>
    </row>
    <row r="273" spans="7:11" x14ac:dyDescent="0.25">
      <c r="G273" s="43"/>
      <c r="H273" s="43"/>
      <c r="I273" s="43"/>
      <c r="J273" s="43"/>
      <c r="K273" s="43"/>
    </row>
    <row r="274" spans="7:11" x14ac:dyDescent="0.25">
      <c r="G274" s="43"/>
      <c r="H274" s="43"/>
      <c r="I274" s="43"/>
      <c r="J274" s="43"/>
      <c r="K274" s="43"/>
    </row>
    <row r="275" spans="7:11" x14ac:dyDescent="0.25">
      <c r="G275" s="43"/>
      <c r="H275" s="43"/>
      <c r="I275" s="43"/>
      <c r="J275" s="43"/>
      <c r="K275" s="43"/>
    </row>
    <row r="276" spans="7:11" x14ac:dyDescent="0.25">
      <c r="G276" s="43"/>
      <c r="H276" s="43"/>
      <c r="I276" s="43"/>
      <c r="J276" s="43"/>
      <c r="K276" s="43"/>
    </row>
    <row r="277" spans="7:11" x14ac:dyDescent="0.25">
      <c r="G277" s="43"/>
      <c r="H277" s="43"/>
      <c r="I277" s="43"/>
      <c r="J277" s="43"/>
      <c r="K277" s="43"/>
    </row>
    <row r="278" spans="7:11" x14ac:dyDescent="0.25">
      <c r="G278" s="43"/>
      <c r="H278" s="43"/>
      <c r="I278" s="43"/>
      <c r="J278" s="43"/>
      <c r="K278" s="43"/>
    </row>
    <row r="279" spans="7:11" x14ac:dyDescent="0.25">
      <c r="G279" s="43"/>
      <c r="H279" s="43"/>
      <c r="I279" s="43"/>
      <c r="J279" s="43"/>
      <c r="K279" s="43"/>
    </row>
    <row r="280" spans="7:11" x14ac:dyDescent="0.25">
      <c r="G280" s="43"/>
      <c r="H280" s="43"/>
      <c r="I280" s="43"/>
      <c r="J280" s="43"/>
      <c r="K280" s="43"/>
    </row>
    <row r="281" spans="7:11" x14ac:dyDescent="0.25">
      <c r="G281" s="43"/>
      <c r="H281" s="43"/>
      <c r="I281" s="43"/>
      <c r="J281" s="43"/>
      <c r="K281" s="43"/>
    </row>
    <row r="282" spans="7:11" x14ac:dyDescent="0.25">
      <c r="G282" s="43"/>
      <c r="H282" s="43"/>
      <c r="I282" s="43"/>
      <c r="J282" s="43"/>
      <c r="K282" s="43"/>
    </row>
    <row r="283" spans="7:11" x14ac:dyDescent="0.25">
      <c r="G283" s="43"/>
      <c r="H283" s="43"/>
      <c r="I283" s="43"/>
      <c r="J283" s="43"/>
      <c r="K283" s="43"/>
    </row>
    <row r="284" spans="7:11" x14ac:dyDescent="0.25">
      <c r="G284" s="43"/>
      <c r="H284" s="43"/>
      <c r="I284" s="43"/>
      <c r="J284" s="43"/>
      <c r="K284" s="43"/>
    </row>
    <row r="285" spans="7:11" x14ac:dyDescent="0.25">
      <c r="G285" s="43"/>
      <c r="H285" s="43"/>
      <c r="I285" s="43"/>
      <c r="J285" s="43"/>
      <c r="K285" s="43"/>
    </row>
    <row r="286" spans="7:11" x14ac:dyDescent="0.25">
      <c r="G286" s="43"/>
      <c r="H286" s="43"/>
      <c r="I286" s="43"/>
      <c r="J286" s="43"/>
      <c r="K286" s="43"/>
    </row>
    <row r="287" spans="7:11" x14ac:dyDescent="0.25">
      <c r="G287" s="43"/>
      <c r="H287" s="43"/>
      <c r="I287" s="43"/>
      <c r="J287" s="43"/>
      <c r="K287" s="43"/>
    </row>
  </sheetData>
  <sheetProtection algorithmName="SHA-512" hashValue="lPWNq/dKLQbNoU2SHqfRgFQgW3L7r5wpBKCdLy19IxTY8yzlciuzBhHQkybY6zW4yn/ix84QrpIsw47Fojed0w==" saltValue="9CZ7NqQGuf2gGn4i2BjSQg==" spinCount="100000" sheet="1" objects="1" scenarios="1"/>
  <mergeCells count="9">
    <mergeCell ref="B22:D22"/>
    <mergeCell ref="B23:D23"/>
    <mergeCell ref="B11:D11"/>
    <mergeCell ref="B12:D12"/>
    <mergeCell ref="B4:D4"/>
    <mergeCell ref="B5:D5"/>
    <mergeCell ref="C8:D8"/>
    <mergeCell ref="C7:D7"/>
    <mergeCell ref="C6:D6"/>
  </mergeCells>
  <dataValidations disablePrompts="1" count="1">
    <dataValidation type="list" allowBlank="1" showInputMessage="1" showErrorMessage="1" sqref="D24" xr:uid="{B45CE949-CF64-4814-B131-B777DB7182DE}">
      <formula1>$D$13:$F$13</formula1>
    </dataValidation>
  </dataValidations>
  <pageMargins left="0.7" right="0.7" top="0.75" bottom="0.75" header="0.3" footer="0.3"/>
  <pageSetup paperSize="9" orientation="portrait" r:id="rId1"/>
  <headerFooter>
    <oddFooter>&amp;C&amp;1#&amp;"Calibri"&amp;12&amp;K008000Internal Use</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6092E-39D3-4778-8321-8F78878F2660}">
  <dimension ref="C2:V17"/>
  <sheetViews>
    <sheetView showGridLines="0" workbookViewId="0"/>
  </sheetViews>
  <sheetFormatPr defaultColWidth="9.140625" defaultRowHeight="15" x14ac:dyDescent="0.25"/>
  <cols>
    <col min="1" max="2" width="3.85546875" style="3" customWidth="1"/>
    <col min="3" max="3" width="14.85546875" style="3" customWidth="1"/>
    <col min="4" max="8" width="9.140625" style="3"/>
    <col min="9" max="9" width="16.7109375" style="3" customWidth="1"/>
    <col min="10" max="10" width="22.28515625" style="3" customWidth="1"/>
    <col min="11" max="11" width="9.140625" style="3"/>
    <col min="12" max="13" width="10.7109375" style="3" customWidth="1"/>
    <col min="14" max="14" width="21.140625" style="3" customWidth="1"/>
    <col min="15" max="21" width="9.140625" style="3"/>
    <col min="22" max="22" width="16.42578125" style="3" customWidth="1"/>
    <col min="23" max="16384" width="9.140625" style="3"/>
  </cols>
  <sheetData>
    <row r="2" spans="3:22" ht="15.75" x14ac:dyDescent="0.25">
      <c r="C2" s="32" t="s">
        <v>216</v>
      </c>
      <c r="D2" s="32"/>
      <c r="E2" s="32"/>
      <c r="F2" s="32"/>
      <c r="G2" s="32"/>
      <c r="H2" s="32"/>
      <c r="I2" s="32"/>
    </row>
    <row r="3" spans="3:22" ht="15.75" x14ac:dyDescent="0.25">
      <c r="D3" s="32"/>
      <c r="E3" s="32"/>
      <c r="F3" s="32"/>
      <c r="G3" s="32"/>
      <c r="H3" s="32"/>
      <c r="I3" s="32"/>
    </row>
    <row r="5" spans="3:22" ht="15.75" thickBot="1" x14ac:dyDescent="0.3">
      <c r="C5" s="117" t="s">
        <v>99</v>
      </c>
      <c r="D5" s="89"/>
      <c r="E5" s="89"/>
      <c r="F5" s="89"/>
      <c r="G5" s="89"/>
      <c r="H5" s="89"/>
      <c r="I5" s="89"/>
      <c r="J5" s="89"/>
      <c r="K5" s="33"/>
      <c r="L5" s="33"/>
      <c r="M5" s="33"/>
      <c r="N5" s="33"/>
    </row>
    <row r="6" spans="3:22" ht="36.75" thickBot="1" x14ac:dyDescent="0.3">
      <c r="C6" s="98" t="s">
        <v>0</v>
      </c>
      <c r="D6" s="98" t="s">
        <v>1</v>
      </c>
      <c r="E6" s="170" t="s">
        <v>2</v>
      </c>
      <c r="F6" s="171"/>
      <c r="G6" s="171"/>
      <c r="H6" s="172"/>
      <c r="I6" s="98" t="s">
        <v>3</v>
      </c>
      <c r="J6" s="98" t="s">
        <v>4</v>
      </c>
      <c r="K6" s="98" t="s">
        <v>5</v>
      </c>
      <c r="L6" s="173" t="s">
        <v>173</v>
      </c>
      <c r="M6" s="174"/>
      <c r="N6" s="98" t="s">
        <v>6</v>
      </c>
      <c r="O6" s="179" t="s">
        <v>31</v>
      </c>
      <c r="P6" s="100" t="s">
        <v>75</v>
      </c>
      <c r="Q6" s="100" t="s">
        <v>77</v>
      </c>
      <c r="R6" s="100" t="s">
        <v>78</v>
      </c>
      <c r="S6" s="100" t="s">
        <v>79</v>
      </c>
      <c r="T6" s="100" t="s">
        <v>80</v>
      </c>
      <c r="U6" s="100" t="s">
        <v>81</v>
      </c>
      <c r="V6" s="100" t="s">
        <v>221</v>
      </c>
    </row>
    <row r="7" spans="3:22" x14ac:dyDescent="0.25">
      <c r="C7" s="97"/>
      <c r="D7" s="97"/>
      <c r="E7" s="98" t="s">
        <v>8</v>
      </c>
      <c r="F7" s="103" t="s">
        <v>83</v>
      </c>
      <c r="G7" s="99" t="s">
        <v>8</v>
      </c>
      <c r="H7" s="99" t="s">
        <v>83</v>
      </c>
      <c r="I7" s="97"/>
      <c r="J7" s="97"/>
      <c r="K7" s="97"/>
      <c r="L7" s="181" t="s">
        <v>174</v>
      </c>
      <c r="M7" s="182"/>
      <c r="N7" s="97"/>
      <c r="O7" s="180"/>
      <c r="P7" s="101" t="s">
        <v>76</v>
      </c>
      <c r="Q7" s="101" t="s">
        <v>76</v>
      </c>
      <c r="R7" s="101" t="s">
        <v>76</v>
      </c>
      <c r="S7" s="101" t="s">
        <v>76</v>
      </c>
      <c r="T7" s="101" t="s">
        <v>76</v>
      </c>
      <c r="U7" s="101" t="s">
        <v>82</v>
      </c>
      <c r="V7" s="101" t="s">
        <v>76</v>
      </c>
    </row>
    <row r="8" spans="3:22" ht="15.75" thickBot="1" x14ac:dyDescent="0.3">
      <c r="C8" s="97"/>
      <c r="D8" s="97"/>
      <c r="E8" s="101" t="s">
        <v>9</v>
      </c>
      <c r="F8" s="108" t="s">
        <v>9</v>
      </c>
      <c r="G8" s="109" t="s">
        <v>10</v>
      </c>
      <c r="H8" s="109" t="s">
        <v>10</v>
      </c>
      <c r="I8" s="97"/>
      <c r="J8" s="97"/>
      <c r="K8" s="97"/>
      <c r="L8" s="104"/>
      <c r="M8" s="105"/>
      <c r="N8" s="97"/>
      <c r="O8" s="101"/>
      <c r="P8" s="102"/>
      <c r="Q8" s="102"/>
      <c r="R8" s="102"/>
      <c r="S8" s="102"/>
      <c r="T8" s="102"/>
      <c r="U8" s="102"/>
      <c r="V8" s="102"/>
    </row>
    <row r="9" spans="3:22" ht="15.75" thickBot="1" x14ac:dyDescent="0.3">
      <c r="C9" s="110" t="s">
        <v>195</v>
      </c>
      <c r="D9" s="111" t="s">
        <v>164</v>
      </c>
      <c r="E9" s="112">
        <v>-250</v>
      </c>
      <c r="F9" s="112">
        <v>250</v>
      </c>
      <c r="G9" s="112" t="s">
        <v>11</v>
      </c>
      <c r="H9" s="112" t="s">
        <v>11</v>
      </c>
      <c r="I9" s="111" t="s">
        <v>165</v>
      </c>
      <c r="J9" s="111" t="s">
        <v>166</v>
      </c>
      <c r="K9" s="111" t="s">
        <v>12</v>
      </c>
      <c r="L9" s="111">
        <v>390</v>
      </c>
      <c r="M9" s="175">
        <v>1040</v>
      </c>
      <c r="N9" s="177" t="s">
        <v>23</v>
      </c>
      <c r="O9" s="113" t="s">
        <v>32</v>
      </c>
      <c r="P9" s="110">
        <v>15</v>
      </c>
      <c r="Q9" s="110">
        <v>60</v>
      </c>
      <c r="R9" s="110">
        <v>30</v>
      </c>
      <c r="S9" s="112">
        <v>30</v>
      </c>
      <c r="T9" s="112">
        <v>30</v>
      </c>
      <c r="U9" s="112">
        <v>8</v>
      </c>
      <c r="V9" s="112">
        <v>45</v>
      </c>
    </row>
    <row r="10" spans="3:22" ht="15.75" thickBot="1" x14ac:dyDescent="0.3">
      <c r="C10" s="107" t="s">
        <v>196</v>
      </c>
      <c r="D10" s="93" t="s">
        <v>164</v>
      </c>
      <c r="E10" s="94">
        <v>-500</v>
      </c>
      <c r="F10" s="94">
        <v>500</v>
      </c>
      <c r="G10" s="94" t="s">
        <v>11</v>
      </c>
      <c r="H10" s="94" t="s">
        <v>11</v>
      </c>
      <c r="I10" s="93" t="s">
        <v>167</v>
      </c>
      <c r="J10" s="93" t="s">
        <v>168</v>
      </c>
      <c r="K10" s="93" t="s">
        <v>13</v>
      </c>
      <c r="L10" s="93">
        <v>650</v>
      </c>
      <c r="M10" s="176"/>
      <c r="N10" s="178"/>
      <c r="O10" s="94" t="s">
        <v>32</v>
      </c>
      <c r="P10" s="94">
        <v>15</v>
      </c>
      <c r="Q10" s="94">
        <v>60</v>
      </c>
      <c r="R10" s="94">
        <v>30</v>
      </c>
      <c r="S10" s="94">
        <v>30</v>
      </c>
      <c r="T10" s="94">
        <v>30</v>
      </c>
      <c r="U10" s="94">
        <v>20</v>
      </c>
      <c r="V10" s="94">
        <v>45</v>
      </c>
    </row>
    <row r="11" spans="3:22" ht="15.75" thickBot="1" x14ac:dyDescent="0.3">
      <c r="C11" s="90" t="s">
        <v>197</v>
      </c>
      <c r="D11" s="91" t="s">
        <v>164</v>
      </c>
      <c r="E11" s="92">
        <v>-250</v>
      </c>
      <c r="F11" s="92">
        <v>250</v>
      </c>
      <c r="G11" s="92" t="s">
        <v>11</v>
      </c>
      <c r="H11" s="92" t="s">
        <v>11</v>
      </c>
      <c r="I11" s="91" t="s">
        <v>165</v>
      </c>
      <c r="J11" s="91" t="s">
        <v>169</v>
      </c>
      <c r="K11" s="91" t="s">
        <v>13</v>
      </c>
      <c r="L11" s="91">
        <v>260</v>
      </c>
      <c r="M11" s="175">
        <v>650</v>
      </c>
      <c r="N11" s="177" t="s">
        <v>25</v>
      </c>
      <c r="O11" s="92" t="s">
        <v>33</v>
      </c>
      <c r="P11" s="92">
        <v>15</v>
      </c>
      <c r="Q11" s="92">
        <v>60</v>
      </c>
      <c r="R11" s="92">
        <v>30</v>
      </c>
      <c r="S11" s="92">
        <v>30</v>
      </c>
      <c r="T11" s="92">
        <v>30</v>
      </c>
      <c r="U11" s="92">
        <v>8</v>
      </c>
      <c r="V11" s="92">
        <v>45</v>
      </c>
    </row>
    <row r="12" spans="3:22" ht="15.75" thickBot="1" x14ac:dyDescent="0.3">
      <c r="C12" s="107" t="s">
        <v>198</v>
      </c>
      <c r="D12" s="93" t="s">
        <v>164</v>
      </c>
      <c r="E12" s="94">
        <v>-500</v>
      </c>
      <c r="F12" s="94">
        <v>500</v>
      </c>
      <c r="G12" s="94" t="s">
        <v>11</v>
      </c>
      <c r="H12" s="94" t="s">
        <v>11</v>
      </c>
      <c r="I12" s="93" t="s">
        <v>167</v>
      </c>
      <c r="J12" s="93" t="s">
        <v>170</v>
      </c>
      <c r="K12" s="93" t="s">
        <v>13</v>
      </c>
      <c r="L12" s="93">
        <v>390</v>
      </c>
      <c r="M12" s="176"/>
      <c r="N12" s="178"/>
      <c r="O12" s="94" t="s">
        <v>33</v>
      </c>
      <c r="P12" s="94">
        <v>15</v>
      </c>
      <c r="Q12" s="94">
        <v>60</v>
      </c>
      <c r="R12" s="94">
        <v>30</v>
      </c>
      <c r="S12" s="94">
        <v>30</v>
      </c>
      <c r="T12" s="94">
        <v>30</v>
      </c>
      <c r="U12" s="94">
        <v>20</v>
      </c>
      <c r="V12" s="94">
        <v>45</v>
      </c>
    </row>
    <row r="13" spans="3:22" ht="36.75" thickBot="1" x14ac:dyDescent="0.3">
      <c r="C13" s="90" t="s">
        <v>199</v>
      </c>
      <c r="D13" s="91" t="s">
        <v>164</v>
      </c>
      <c r="E13" s="92">
        <v>-250</v>
      </c>
      <c r="F13" s="92">
        <v>250</v>
      </c>
      <c r="G13" s="92" t="s">
        <v>11</v>
      </c>
      <c r="H13" s="92" t="s">
        <v>11</v>
      </c>
      <c r="I13" s="91" t="s">
        <v>171</v>
      </c>
      <c r="J13" s="91" t="s">
        <v>172</v>
      </c>
      <c r="K13" s="91" t="s">
        <v>13</v>
      </c>
      <c r="L13" s="91">
        <v>520</v>
      </c>
      <c r="M13" s="95">
        <v>520</v>
      </c>
      <c r="N13" s="106" t="s">
        <v>84</v>
      </c>
      <c r="O13" s="92" t="s">
        <v>34</v>
      </c>
      <c r="P13" s="92">
        <v>15</v>
      </c>
      <c r="Q13" s="92">
        <v>60</v>
      </c>
      <c r="R13" s="92">
        <v>30</v>
      </c>
      <c r="S13" s="92">
        <v>30</v>
      </c>
      <c r="T13" s="92">
        <v>15</v>
      </c>
      <c r="U13" s="92">
        <v>16</v>
      </c>
      <c r="V13" s="92">
        <v>45</v>
      </c>
    </row>
    <row r="17" spans="3:3" x14ac:dyDescent="0.25">
      <c r="C17" s="3" t="s">
        <v>211</v>
      </c>
    </row>
  </sheetData>
  <sheetProtection algorithmName="SHA-512" hashValue="m1c75xSdCFdx/t83ZW33I2+yUgmyjSy/6e66a1TofGPKOegeg5weN2LpUMQWBiB6BUksOlUiZOG22pbB3u24iw==" saltValue="6ONVvowkoFQ8nHMPV1/GDA==" spinCount="100000" sheet="1" objects="1" scenarios="1"/>
  <mergeCells count="8">
    <mergeCell ref="O6:O7"/>
    <mergeCell ref="E6:H6"/>
    <mergeCell ref="L7:M7"/>
    <mergeCell ref="L6:M6"/>
    <mergeCell ref="N11:N12"/>
    <mergeCell ref="N9:N10"/>
    <mergeCell ref="M9:M10"/>
    <mergeCell ref="M11:M12"/>
  </mergeCells>
  <pageMargins left="0.7" right="0.7" top="0.75" bottom="0.75" header="0.3" footer="0.3"/>
  <pageSetup paperSize="9" orientation="portrait" r:id="rId1"/>
  <headerFooter>
    <oddFooter>&amp;C&amp;1#&amp;"Calibri"&amp;12&amp;K008000Internal Use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8EA7C-394F-4CEB-8DD1-557CC527ADA2}">
  <dimension ref="C2:V17"/>
  <sheetViews>
    <sheetView showGridLines="0" workbookViewId="0"/>
  </sheetViews>
  <sheetFormatPr defaultColWidth="9.140625" defaultRowHeight="15" x14ac:dyDescent="0.25"/>
  <cols>
    <col min="1" max="2" width="3.85546875" style="3" customWidth="1"/>
    <col min="3" max="3" width="14.85546875" style="3" customWidth="1"/>
    <col min="4" max="8" width="9.140625" style="3"/>
    <col min="9" max="9" width="16.7109375" style="3" customWidth="1"/>
    <col min="10" max="10" width="22.28515625" style="3" customWidth="1"/>
    <col min="11" max="11" width="9.140625" style="3"/>
    <col min="12" max="13" width="10.7109375" style="3" customWidth="1"/>
    <col min="14" max="14" width="21.140625" style="3" customWidth="1"/>
    <col min="15" max="21" width="9.140625" style="3"/>
    <col min="22" max="22" width="16.42578125" style="3" customWidth="1"/>
    <col min="23" max="16384" width="9.140625" style="3"/>
  </cols>
  <sheetData>
    <row r="2" spans="3:22" ht="15.75" x14ac:dyDescent="0.25">
      <c r="C2" s="32" t="s">
        <v>217</v>
      </c>
      <c r="D2" s="32"/>
      <c r="E2" s="32"/>
      <c r="F2" s="32"/>
      <c r="G2" s="32"/>
      <c r="H2" s="32"/>
      <c r="I2" s="32"/>
    </row>
    <row r="3" spans="3:22" ht="15.75" x14ac:dyDescent="0.25">
      <c r="D3" s="32"/>
      <c r="E3" s="32"/>
      <c r="F3" s="32"/>
      <c r="G3" s="32"/>
      <c r="H3" s="32"/>
      <c r="I3" s="32"/>
    </row>
    <row r="5" spans="3:22" ht="15.75" thickBot="1" x14ac:dyDescent="0.3">
      <c r="C5" s="117" t="s">
        <v>99</v>
      </c>
      <c r="D5" s="89"/>
      <c r="E5" s="89"/>
      <c r="F5" s="89"/>
      <c r="G5" s="89"/>
      <c r="H5" s="89"/>
      <c r="I5" s="89"/>
      <c r="J5" s="89"/>
      <c r="K5" s="33"/>
      <c r="L5" s="33"/>
      <c r="M5" s="33"/>
      <c r="N5" s="33"/>
    </row>
    <row r="6" spans="3:22" ht="36.75" thickBot="1" x14ac:dyDescent="0.3">
      <c r="C6" s="98" t="s">
        <v>0</v>
      </c>
      <c r="D6" s="98" t="s">
        <v>1</v>
      </c>
      <c r="E6" s="170" t="s">
        <v>2</v>
      </c>
      <c r="F6" s="171"/>
      <c r="G6" s="171"/>
      <c r="H6" s="172"/>
      <c r="I6" s="98" t="s">
        <v>3</v>
      </c>
      <c r="J6" s="98" t="s">
        <v>4</v>
      </c>
      <c r="K6" s="98" t="s">
        <v>5</v>
      </c>
      <c r="L6" s="173" t="s">
        <v>173</v>
      </c>
      <c r="M6" s="174"/>
      <c r="N6" s="98" t="s">
        <v>6</v>
      </c>
      <c r="O6" s="179" t="s">
        <v>31</v>
      </c>
      <c r="P6" s="100" t="s">
        <v>75</v>
      </c>
      <c r="Q6" s="100" t="s">
        <v>77</v>
      </c>
      <c r="R6" s="100" t="s">
        <v>78</v>
      </c>
      <c r="S6" s="100" t="s">
        <v>79</v>
      </c>
      <c r="T6" s="100" t="s">
        <v>80</v>
      </c>
      <c r="U6" s="100" t="s">
        <v>81</v>
      </c>
      <c r="V6" s="100" t="s">
        <v>221</v>
      </c>
    </row>
    <row r="7" spans="3:22" x14ac:dyDescent="0.25">
      <c r="C7" s="97"/>
      <c r="D7" s="97"/>
      <c r="E7" s="98" t="s">
        <v>8</v>
      </c>
      <c r="F7" s="103" t="s">
        <v>83</v>
      </c>
      <c r="G7" s="99" t="s">
        <v>8</v>
      </c>
      <c r="H7" s="99" t="s">
        <v>83</v>
      </c>
      <c r="I7" s="97"/>
      <c r="J7" s="97"/>
      <c r="K7" s="97"/>
      <c r="L7" s="181" t="s">
        <v>174</v>
      </c>
      <c r="M7" s="182"/>
      <c r="N7" s="97"/>
      <c r="O7" s="180"/>
      <c r="P7" s="101" t="s">
        <v>76</v>
      </c>
      <c r="Q7" s="101" t="s">
        <v>76</v>
      </c>
      <c r="R7" s="101" t="s">
        <v>76</v>
      </c>
      <c r="S7" s="101" t="s">
        <v>76</v>
      </c>
      <c r="T7" s="101" t="s">
        <v>76</v>
      </c>
      <c r="U7" s="101" t="s">
        <v>82</v>
      </c>
      <c r="V7" s="101" t="s">
        <v>76</v>
      </c>
    </row>
    <row r="8" spans="3:22" ht="15.75" thickBot="1" x14ac:dyDescent="0.3">
      <c r="C8" s="97"/>
      <c r="D8" s="97"/>
      <c r="E8" s="101" t="s">
        <v>9</v>
      </c>
      <c r="F8" s="108" t="s">
        <v>9</v>
      </c>
      <c r="G8" s="109" t="s">
        <v>10</v>
      </c>
      <c r="H8" s="109" t="s">
        <v>10</v>
      </c>
      <c r="I8" s="97"/>
      <c r="J8" s="97"/>
      <c r="K8" s="97"/>
      <c r="L8" s="104"/>
      <c r="M8" s="105"/>
      <c r="N8" s="97"/>
      <c r="O8" s="101"/>
      <c r="P8" s="102"/>
      <c r="Q8" s="102"/>
      <c r="R8" s="102"/>
      <c r="S8" s="102"/>
      <c r="T8" s="102"/>
      <c r="U8" s="102"/>
      <c r="V8" s="102"/>
    </row>
    <row r="9" spans="3:22" ht="15.75" thickBot="1" x14ac:dyDescent="0.3">
      <c r="C9" s="110" t="s">
        <v>200</v>
      </c>
      <c r="D9" s="111" t="s">
        <v>164</v>
      </c>
      <c r="E9" s="112">
        <v>-100</v>
      </c>
      <c r="F9" s="112">
        <v>100</v>
      </c>
      <c r="G9" s="112" t="s">
        <v>11</v>
      </c>
      <c r="H9" s="112" t="s">
        <v>11</v>
      </c>
      <c r="I9" s="111" t="s">
        <v>165</v>
      </c>
      <c r="J9" s="111" t="s">
        <v>166</v>
      </c>
      <c r="K9" s="111" t="s">
        <v>12</v>
      </c>
      <c r="L9" s="111">
        <v>390</v>
      </c>
      <c r="M9" s="175">
        <v>1040</v>
      </c>
      <c r="N9" s="177" t="s">
        <v>23</v>
      </c>
      <c r="O9" s="113" t="s">
        <v>32</v>
      </c>
      <c r="P9" s="110">
        <v>15</v>
      </c>
      <c r="Q9" s="110">
        <v>60</v>
      </c>
      <c r="R9" s="110">
        <v>30</v>
      </c>
      <c r="S9" s="112">
        <v>30</v>
      </c>
      <c r="T9" s="112">
        <v>30</v>
      </c>
      <c r="U9" s="112">
        <v>8</v>
      </c>
      <c r="V9" s="112">
        <v>45</v>
      </c>
    </row>
    <row r="10" spans="3:22" ht="15.75" thickBot="1" x14ac:dyDescent="0.3">
      <c r="C10" s="107" t="s">
        <v>201</v>
      </c>
      <c r="D10" s="93" t="s">
        <v>164</v>
      </c>
      <c r="E10" s="94">
        <v>-150</v>
      </c>
      <c r="F10" s="94">
        <v>150</v>
      </c>
      <c r="G10" s="94" t="s">
        <v>11</v>
      </c>
      <c r="H10" s="94" t="s">
        <v>11</v>
      </c>
      <c r="I10" s="93" t="s">
        <v>167</v>
      </c>
      <c r="J10" s="93" t="s">
        <v>168</v>
      </c>
      <c r="K10" s="93" t="s">
        <v>13</v>
      </c>
      <c r="L10" s="93">
        <v>650</v>
      </c>
      <c r="M10" s="176"/>
      <c r="N10" s="178"/>
      <c r="O10" s="94" t="s">
        <v>32</v>
      </c>
      <c r="P10" s="94">
        <v>15</v>
      </c>
      <c r="Q10" s="94">
        <v>60</v>
      </c>
      <c r="R10" s="94">
        <v>30</v>
      </c>
      <c r="S10" s="94">
        <v>30</v>
      </c>
      <c r="T10" s="94">
        <v>30</v>
      </c>
      <c r="U10" s="94">
        <v>20</v>
      </c>
      <c r="V10" s="94">
        <v>45</v>
      </c>
    </row>
    <row r="11" spans="3:22" ht="15.75" thickBot="1" x14ac:dyDescent="0.3">
      <c r="C11" s="90" t="s">
        <v>202</v>
      </c>
      <c r="D11" s="91" t="s">
        <v>164</v>
      </c>
      <c r="E11" s="92">
        <v>-100</v>
      </c>
      <c r="F11" s="92">
        <v>100</v>
      </c>
      <c r="G11" s="92" t="s">
        <v>11</v>
      </c>
      <c r="H11" s="92" t="s">
        <v>11</v>
      </c>
      <c r="I11" s="91" t="s">
        <v>165</v>
      </c>
      <c r="J11" s="91" t="s">
        <v>169</v>
      </c>
      <c r="K11" s="91" t="s">
        <v>13</v>
      </c>
      <c r="L11" s="91">
        <v>260</v>
      </c>
      <c r="M11" s="175">
        <v>650</v>
      </c>
      <c r="N11" s="177" t="s">
        <v>25</v>
      </c>
      <c r="O11" s="92" t="s">
        <v>33</v>
      </c>
      <c r="P11" s="92">
        <v>15</v>
      </c>
      <c r="Q11" s="92">
        <v>60</v>
      </c>
      <c r="R11" s="92">
        <v>30</v>
      </c>
      <c r="S11" s="92">
        <v>30</v>
      </c>
      <c r="T11" s="92">
        <v>30</v>
      </c>
      <c r="U11" s="92">
        <v>8</v>
      </c>
      <c r="V11" s="92">
        <v>45</v>
      </c>
    </row>
    <row r="12" spans="3:22" ht="15.75" thickBot="1" x14ac:dyDescent="0.3">
      <c r="C12" s="107" t="s">
        <v>203</v>
      </c>
      <c r="D12" s="93" t="s">
        <v>164</v>
      </c>
      <c r="E12" s="94">
        <v>-150</v>
      </c>
      <c r="F12" s="94">
        <v>150</v>
      </c>
      <c r="G12" s="94" t="s">
        <v>11</v>
      </c>
      <c r="H12" s="94" t="s">
        <v>11</v>
      </c>
      <c r="I12" s="93" t="s">
        <v>167</v>
      </c>
      <c r="J12" s="93" t="s">
        <v>170</v>
      </c>
      <c r="K12" s="93" t="s">
        <v>13</v>
      </c>
      <c r="L12" s="93">
        <v>390</v>
      </c>
      <c r="M12" s="176"/>
      <c r="N12" s="178"/>
      <c r="O12" s="94" t="s">
        <v>33</v>
      </c>
      <c r="P12" s="94">
        <v>15</v>
      </c>
      <c r="Q12" s="94">
        <v>60</v>
      </c>
      <c r="R12" s="94">
        <v>30</v>
      </c>
      <c r="S12" s="94">
        <v>30</v>
      </c>
      <c r="T12" s="94">
        <v>30</v>
      </c>
      <c r="U12" s="94">
        <v>20</v>
      </c>
      <c r="V12" s="94">
        <v>45</v>
      </c>
    </row>
    <row r="13" spans="3:22" ht="36.75" thickBot="1" x14ac:dyDescent="0.3">
      <c r="C13" s="90" t="s">
        <v>204</v>
      </c>
      <c r="D13" s="91" t="s">
        <v>164</v>
      </c>
      <c r="E13" s="92">
        <v>-100</v>
      </c>
      <c r="F13" s="92">
        <v>100</v>
      </c>
      <c r="G13" s="92" t="s">
        <v>11</v>
      </c>
      <c r="H13" s="92" t="s">
        <v>11</v>
      </c>
      <c r="I13" s="91" t="s">
        <v>171</v>
      </c>
      <c r="J13" s="91" t="s">
        <v>172</v>
      </c>
      <c r="K13" s="91" t="s">
        <v>13</v>
      </c>
      <c r="L13" s="91">
        <v>520</v>
      </c>
      <c r="M13" s="95">
        <v>520</v>
      </c>
      <c r="N13" s="106" t="s">
        <v>84</v>
      </c>
      <c r="O13" s="92" t="s">
        <v>34</v>
      </c>
      <c r="P13" s="92">
        <v>15</v>
      </c>
      <c r="Q13" s="92">
        <v>60</v>
      </c>
      <c r="R13" s="92">
        <v>30</v>
      </c>
      <c r="S13" s="92">
        <v>30</v>
      </c>
      <c r="T13" s="92">
        <v>15</v>
      </c>
      <c r="U13" s="92">
        <v>16</v>
      </c>
      <c r="V13" s="92">
        <v>45</v>
      </c>
    </row>
    <row r="17" spans="3:3" x14ac:dyDescent="0.25">
      <c r="C17" s="3" t="s">
        <v>211</v>
      </c>
    </row>
  </sheetData>
  <sheetProtection algorithmName="SHA-512" hashValue="yz3q+CNeYNnrIcUg3hHDd0WFM9APATTBbcGPnMZLax8ZqpU8tpPDKZHPv8vT2QUX/2EYDwLqVbY6H390pEO5bg==" saltValue="B/Crk24UmswVRW6IU9/YFQ==" spinCount="100000" sheet="1" objects="1" scenarios="1"/>
  <mergeCells count="8">
    <mergeCell ref="O6:O7"/>
    <mergeCell ref="E6:H6"/>
    <mergeCell ref="L7:M7"/>
    <mergeCell ref="L6:M6"/>
    <mergeCell ref="N11:N12"/>
    <mergeCell ref="N9:N10"/>
    <mergeCell ref="M9:M10"/>
    <mergeCell ref="M11:M12"/>
  </mergeCells>
  <pageMargins left="0.7" right="0.7" top="0.75" bottom="0.75" header="0.3" footer="0.3"/>
  <pageSetup paperSize="9" orientation="portrait" r:id="rId1"/>
  <headerFooter>
    <oddFooter>&amp;C&amp;1#&amp;"Calibri"&amp;12&amp;K008000Internal Use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E4248-1FE6-4AD1-8012-3A042706F593}">
  <dimension ref="C2:V17"/>
  <sheetViews>
    <sheetView showGridLines="0" workbookViewId="0"/>
  </sheetViews>
  <sheetFormatPr defaultColWidth="9.140625" defaultRowHeight="15" x14ac:dyDescent="0.25"/>
  <cols>
    <col min="1" max="2" width="3.85546875" style="3" customWidth="1"/>
    <col min="3" max="3" width="14.85546875" style="3" customWidth="1"/>
    <col min="4" max="8" width="9.140625" style="3"/>
    <col min="9" max="9" width="16.7109375" style="3" customWidth="1"/>
    <col min="10" max="10" width="22.28515625" style="3" customWidth="1"/>
    <col min="11" max="11" width="9.140625" style="3"/>
    <col min="12" max="13" width="10.7109375" style="3" customWidth="1"/>
    <col min="14" max="14" width="21.140625" style="3" customWidth="1"/>
    <col min="15" max="21" width="9.140625" style="3"/>
    <col min="22" max="22" width="16.42578125" style="3" customWidth="1"/>
    <col min="23" max="16384" width="9.140625" style="3"/>
  </cols>
  <sheetData>
    <row r="2" spans="3:22" ht="15.75" x14ac:dyDescent="0.25">
      <c r="C2" s="32" t="s">
        <v>220</v>
      </c>
      <c r="D2" s="32"/>
      <c r="E2" s="32"/>
      <c r="F2" s="32"/>
      <c r="G2" s="32"/>
      <c r="H2" s="32"/>
      <c r="I2" s="32"/>
    </row>
    <row r="3" spans="3:22" ht="15.75" x14ac:dyDescent="0.25">
      <c r="D3" s="32"/>
      <c r="E3" s="32"/>
      <c r="F3" s="32"/>
      <c r="G3" s="32"/>
      <c r="H3" s="32"/>
      <c r="I3" s="32"/>
    </row>
    <row r="5" spans="3:22" ht="15.75" thickBot="1" x14ac:dyDescent="0.3">
      <c r="C5" s="117" t="s">
        <v>99</v>
      </c>
      <c r="D5" s="89"/>
      <c r="E5" s="89"/>
      <c r="F5" s="89"/>
      <c r="G5" s="89"/>
      <c r="H5" s="89"/>
      <c r="I5" s="89"/>
      <c r="J5" s="89"/>
      <c r="K5" s="33"/>
      <c r="L5" s="33"/>
      <c r="M5" s="33"/>
      <c r="N5" s="33"/>
    </row>
    <row r="6" spans="3:22" ht="36.75" thickBot="1" x14ac:dyDescent="0.3">
      <c r="C6" s="98" t="s">
        <v>0</v>
      </c>
      <c r="D6" s="98" t="s">
        <v>1</v>
      </c>
      <c r="E6" s="170" t="s">
        <v>2</v>
      </c>
      <c r="F6" s="171"/>
      <c r="G6" s="171"/>
      <c r="H6" s="172"/>
      <c r="I6" s="98" t="s">
        <v>3</v>
      </c>
      <c r="J6" s="98" t="s">
        <v>4</v>
      </c>
      <c r="K6" s="98" t="s">
        <v>5</v>
      </c>
      <c r="L6" s="173" t="s">
        <v>173</v>
      </c>
      <c r="M6" s="174"/>
      <c r="N6" s="98" t="s">
        <v>6</v>
      </c>
      <c r="O6" s="179" t="s">
        <v>31</v>
      </c>
      <c r="P6" s="100" t="s">
        <v>75</v>
      </c>
      <c r="Q6" s="100" t="s">
        <v>77</v>
      </c>
      <c r="R6" s="100" t="s">
        <v>78</v>
      </c>
      <c r="S6" s="100" t="s">
        <v>79</v>
      </c>
      <c r="T6" s="100" t="s">
        <v>80</v>
      </c>
      <c r="U6" s="100" t="s">
        <v>81</v>
      </c>
      <c r="V6" s="100" t="s">
        <v>221</v>
      </c>
    </row>
    <row r="7" spans="3:22" x14ac:dyDescent="0.25">
      <c r="C7" s="97"/>
      <c r="D7" s="97"/>
      <c r="E7" s="98" t="s">
        <v>8</v>
      </c>
      <c r="F7" s="103" t="s">
        <v>83</v>
      </c>
      <c r="G7" s="99" t="s">
        <v>8</v>
      </c>
      <c r="H7" s="99" t="s">
        <v>83</v>
      </c>
      <c r="I7" s="97"/>
      <c r="J7" s="97"/>
      <c r="K7" s="97"/>
      <c r="L7" s="181" t="s">
        <v>174</v>
      </c>
      <c r="M7" s="182"/>
      <c r="N7" s="97"/>
      <c r="O7" s="180"/>
      <c r="P7" s="101" t="s">
        <v>76</v>
      </c>
      <c r="Q7" s="101" t="s">
        <v>76</v>
      </c>
      <c r="R7" s="101" t="s">
        <v>76</v>
      </c>
      <c r="S7" s="101" t="s">
        <v>76</v>
      </c>
      <c r="T7" s="101" t="s">
        <v>76</v>
      </c>
      <c r="U7" s="101" t="s">
        <v>82</v>
      </c>
      <c r="V7" s="101" t="s">
        <v>76</v>
      </c>
    </row>
    <row r="8" spans="3:22" ht="15.75" thickBot="1" x14ac:dyDescent="0.3">
      <c r="C8" s="97"/>
      <c r="D8" s="97"/>
      <c r="E8" s="101" t="s">
        <v>9</v>
      </c>
      <c r="F8" s="108" t="s">
        <v>9</v>
      </c>
      <c r="G8" s="109" t="s">
        <v>10</v>
      </c>
      <c r="H8" s="109" t="s">
        <v>10</v>
      </c>
      <c r="I8" s="97"/>
      <c r="J8" s="97"/>
      <c r="K8" s="97"/>
      <c r="L8" s="104"/>
      <c r="M8" s="105"/>
      <c r="N8" s="97"/>
      <c r="O8" s="101"/>
      <c r="P8" s="102"/>
      <c r="Q8" s="102"/>
      <c r="R8" s="102"/>
      <c r="S8" s="102"/>
      <c r="T8" s="102"/>
      <c r="U8" s="102"/>
      <c r="V8" s="102"/>
    </row>
    <row r="9" spans="3:22" ht="15.75" thickBot="1" x14ac:dyDescent="0.3">
      <c r="C9" s="107" t="s">
        <v>205</v>
      </c>
      <c r="D9" s="93" t="s">
        <v>164</v>
      </c>
      <c r="E9" s="94">
        <v>-500</v>
      </c>
      <c r="F9" s="94">
        <v>500</v>
      </c>
      <c r="G9" s="94" t="s">
        <v>11</v>
      </c>
      <c r="H9" s="94" t="s">
        <v>11</v>
      </c>
      <c r="I9" s="115">
        <v>44743</v>
      </c>
      <c r="J9" s="93" t="s">
        <v>210</v>
      </c>
      <c r="K9" s="93" t="s">
        <v>13</v>
      </c>
      <c r="L9" s="96">
        <v>173</v>
      </c>
      <c r="M9" s="184">
        <v>1148</v>
      </c>
      <c r="N9" s="177" t="s">
        <v>23</v>
      </c>
      <c r="O9" s="94" t="s">
        <v>32</v>
      </c>
      <c r="P9" s="94">
        <v>15</v>
      </c>
      <c r="Q9" s="94">
        <v>60</v>
      </c>
      <c r="R9" s="94">
        <v>30</v>
      </c>
      <c r="S9" s="94">
        <v>30</v>
      </c>
      <c r="T9" s="94">
        <v>30</v>
      </c>
      <c r="U9" s="94">
        <v>4</v>
      </c>
      <c r="V9" s="94">
        <v>45</v>
      </c>
    </row>
    <row r="10" spans="3:22" ht="24.75" thickBot="1" x14ac:dyDescent="0.3">
      <c r="C10" s="110" t="s">
        <v>206</v>
      </c>
      <c r="D10" s="111" t="s">
        <v>164</v>
      </c>
      <c r="E10" s="112">
        <v>-150</v>
      </c>
      <c r="F10" s="112">
        <v>150</v>
      </c>
      <c r="G10" s="112" t="s">
        <v>11</v>
      </c>
      <c r="H10" s="112" t="s">
        <v>11</v>
      </c>
      <c r="I10" s="111" t="s">
        <v>219</v>
      </c>
      <c r="J10" s="111" t="s">
        <v>166</v>
      </c>
      <c r="K10" s="111" t="s">
        <v>12</v>
      </c>
      <c r="L10" s="114">
        <v>325</v>
      </c>
      <c r="M10" s="185"/>
      <c r="N10" s="183"/>
      <c r="O10" s="112" t="s">
        <v>32</v>
      </c>
      <c r="P10" s="110">
        <v>15</v>
      </c>
      <c r="Q10" s="110">
        <v>60</v>
      </c>
      <c r="R10" s="110">
        <v>30</v>
      </c>
      <c r="S10" s="112">
        <v>30</v>
      </c>
      <c r="T10" s="112">
        <v>30</v>
      </c>
      <c r="U10" s="112">
        <v>8</v>
      </c>
      <c r="V10" s="112">
        <v>45</v>
      </c>
    </row>
    <row r="11" spans="3:22" ht="15.75" thickBot="1" x14ac:dyDescent="0.3">
      <c r="C11" s="107" t="s">
        <v>207</v>
      </c>
      <c r="D11" s="93" t="s">
        <v>164</v>
      </c>
      <c r="E11" s="94">
        <v>-500</v>
      </c>
      <c r="F11" s="94">
        <v>500</v>
      </c>
      <c r="G11" s="94" t="s">
        <v>11</v>
      </c>
      <c r="H11" s="94" t="s">
        <v>11</v>
      </c>
      <c r="I11" s="93" t="s">
        <v>167</v>
      </c>
      <c r="J11" s="93" t="s">
        <v>168</v>
      </c>
      <c r="K11" s="93" t="s">
        <v>13</v>
      </c>
      <c r="L11" s="96">
        <v>650</v>
      </c>
      <c r="M11" s="186"/>
      <c r="N11" s="178"/>
      <c r="O11" s="94" t="s">
        <v>32</v>
      </c>
      <c r="P11" s="94">
        <v>15</v>
      </c>
      <c r="Q11" s="94">
        <v>60</v>
      </c>
      <c r="R11" s="94">
        <v>30</v>
      </c>
      <c r="S11" s="94">
        <v>30</v>
      </c>
      <c r="T11" s="94">
        <v>30</v>
      </c>
      <c r="U11" s="94">
        <v>20</v>
      </c>
      <c r="V11" s="94">
        <v>45</v>
      </c>
    </row>
    <row r="12" spans="3:22" ht="15.75" thickBot="1" x14ac:dyDescent="0.3">
      <c r="C12" s="90" t="s">
        <v>208</v>
      </c>
      <c r="D12" s="91" t="s">
        <v>164</v>
      </c>
      <c r="E12" s="92">
        <v>-150</v>
      </c>
      <c r="F12" s="92">
        <v>150</v>
      </c>
      <c r="G12" s="92" t="s">
        <v>11</v>
      </c>
      <c r="H12" s="92" t="s">
        <v>11</v>
      </c>
      <c r="I12" s="91" t="s">
        <v>165</v>
      </c>
      <c r="J12" s="91" t="s">
        <v>169</v>
      </c>
      <c r="K12" s="91" t="s">
        <v>13</v>
      </c>
      <c r="L12" s="91">
        <v>260</v>
      </c>
      <c r="M12" s="175">
        <v>650</v>
      </c>
      <c r="N12" s="177" t="s">
        <v>25</v>
      </c>
      <c r="O12" s="92" t="s">
        <v>33</v>
      </c>
      <c r="P12" s="92">
        <v>15</v>
      </c>
      <c r="Q12" s="92">
        <v>60</v>
      </c>
      <c r="R12" s="92">
        <v>30</v>
      </c>
      <c r="S12" s="92">
        <v>30</v>
      </c>
      <c r="T12" s="92">
        <v>30</v>
      </c>
      <c r="U12" s="92">
        <v>8</v>
      </c>
      <c r="V12" s="92">
        <v>45</v>
      </c>
    </row>
    <row r="13" spans="3:22" ht="15.75" thickBot="1" x14ac:dyDescent="0.3">
      <c r="C13" s="107" t="s">
        <v>209</v>
      </c>
      <c r="D13" s="93" t="s">
        <v>164</v>
      </c>
      <c r="E13" s="94">
        <v>-500</v>
      </c>
      <c r="F13" s="94">
        <v>500</v>
      </c>
      <c r="G13" s="94" t="s">
        <v>11</v>
      </c>
      <c r="H13" s="94" t="s">
        <v>11</v>
      </c>
      <c r="I13" s="93" t="s">
        <v>167</v>
      </c>
      <c r="J13" s="93" t="s">
        <v>170</v>
      </c>
      <c r="K13" s="93" t="s">
        <v>13</v>
      </c>
      <c r="L13" s="93">
        <v>390</v>
      </c>
      <c r="M13" s="176"/>
      <c r="N13" s="178"/>
      <c r="O13" s="94" t="s">
        <v>33</v>
      </c>
      <c r="P13" s="94">
        <v>15</v>
      </c>
      <c r="Q13" s="94">
        <v>60</v>
      </c>
      <c r="R13" s="94">
        <v>30</v>
      </c>
      <c r="S13" s="94">
        <v>30</v>
      </c>
      <c r="T13" s="94">
        <v>30</v>
      </c>
      <c r="U13" s="94">
        <v>20</v>
      </c>
      <c r="V13" s="94">
        <v>45</v>
      </c>
    </row>
    <row r="14" spans="3:22" ht="36.75" thickBot="1" x14ac:dyDescent="0.3">
      <c r="C14" s="90" t="s">
        <v>218</v>
      </c>
      <c r="D14" s="91" t="s">
        <v>164</v>
      </c>
      <c r="E14" s="92">
        <v>-150</v>
      </c>
      <c r="F14" s="92">
        <v>150</v>
      </c>
      <c r="G14" s="92" t="s">
        <v>11</v>
      </c>
      <c r="H14" s="92" t="s">
        <v>11</v>
      </c>
      <c r="I14" s="91" t="s">
        <v>171</v>
      </c>
      <c r="J14" s="91" t="s">
        <v>172</v>
      </c>
      <c r="K14" s="91" t="s">
        <v>13</v>
      </c>
      <c r="L14" s="91">
        <v>520</v>
      </c>
      <c r="M14" s="95">
        <v>520</v>
      </c>
      <c r="N14" s="118" t="s">
        <v>84</v>
      </c>
      <c r="O14" s="92" t="s">
        <v>34</v>
      </c>
      <c r="P14" s="92">
        <v>15</v>
      </c>
      <c r="Q14" s="92">
        <v>60</v>
      </c>
      <c r="R14" s="92">
        <v>30</v>
      </c>
      <c r="S14" s="92">
        <v>30</v>
      </c>
      <c r="T14" s="92">
        <v>15</v>
      </c>
      <c r="U14" s="92">
        <v>16</v>
      </c>
      <c r="V14" s="92">
        <v>45</v>
      </c>
    </row>
    <row r="17" spans="3:3" x14ac:dyDescent="0.25">
      <c r="C17" s="3" t="s">
        <v>211</v>
      </c>
    </row>
  </sheetData>
  <sheetProtection algorithmName="SHA-512" hashValue="MSo62UuIqNCajcnhlwb7ohpLLRcXjYDKnYo5yZShpdn0H2o0yWC67pfmMd096TDT1l11ckLtwxi30EZpafzIrw==" saltValue="JJVYjzqgMDnsiT3BWXwDzg==" spinCount="100000" sheet="1" objects="1" scenarios="1"/>
  <mergeCells count="8">
    <mergeCell ref="M12:M13"/>
    <mergeCell ref="N9:N11"/>
    <mergeCell ref="N12:N13"/>
    <mergeCell ref="O6:O7"/>
    <mergeCell ref="E6:H6"/>
    <mergeCell ref="L7:M7"/>
    <mergeCell ref="L6:M6"/>
    <mergeCell ref="M9:M11"/>
  </mergeCells>
  <pageMargins left="0.7" right="0.7" top="0.75" bottom="0.75" header="0.3" footer="0.3"/>
  <pageSetup paperSize="9" orientation="portrait" r:id="rId1"/>
  <headerFooter>
    <oddFooter>&amp;C&amp;1#&amp;"Calibri"&amp;12&amp;K008000Internal Use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6040F-A6F6-4834-AA06-F040333D603B}">
  <dimension ref="A1"/>
  <sheetViews>
    <sheetView workbookViewId="0"/>
  </sheetViews>
  <sheetFormatPr defaultRowHeight="15" x14ac:dyDescent="0.25"/>
  <sheetData/>
  <pageMargins left="0.7" right="0.7" top="0.75" bottom="0.75" header="0.3" footer="0.3"/>
  <pageSetup paperSize="9" orientation="portrait" r:id="rId1"/>
  <headerFooter>
    <oddFooter>&amp;C&amp;1#&amp;"Calibri"&amp;12&amp;K008000Internal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795A9-30C0-4E65-B6F1-14E83639DA19}">
  <dimension ref="A1:AE69"/>
  <sheetViews>
    <sheetView showGridLines="0" zoomScaleNormal="100" workbookViewId="0"/>
  </sheetViews>
  <sheetFormatPr defaultColWidth="9.140625" defaultRowHeight="15" x14ac:dyDescent="0.25"/>
  <cols>
    <col min="1" max="1" width="6.5703125" style="44" customWidth="1"/>
    <col min="2" max="2" width="21.7109375" style="44" customWidth="1"/>
    <col min="3" max="3" width="16.140625" style="44" customWidth="1"/>
    <col min="4" max="4" width="22" style="44" customWidth="1"/>
    <col min="5" max="5" width="40" style="44" customWidth="1"/>
    <col min="6" max="6" width="36.28515625" style="44" customWidth="1"/>
    <col min="7" max="7" width="26.28515625" style="44" customWidth="1"/>
    <col min="8" max="9" width="24.7109375" style="44" customWidth="1"/>
    <col min="10" max="10" width="15.85546875" style="44" customWidth="1"/>
    <col min="11" max="11" width="29.42578125" style="44" customWidth="1"/>
    <col min="12" max="18" width="14.85546875" style="44" customWidth="1"/>
    <col min="19" max="21" width="18.5703125" style="44" customWidth="1"/>
    <col min="22" max="22" width="16.42578125" style="44" customWidth="1"/>
    <col min="23" max="24" width="15.85546875" style="44" customWidth="1"/>
    <col min="25" max="25" width="24.7109375" style="44" customWidth="1"/>
    <col min="26" max="16384" width="9.140625" style="44"/>
  </cols>
  <sheetData>
    <row r="1" spans="1:31" x14ac:dyDescent="0.2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row>
    <row r="2" spans="1:31" ht="15.75" x14ac:dyDescent="0.25">
      <c r="A2" s="43"/>
      <c r="B2" s="45" t="s">
        <v>102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row>
    <row r="3" spans="1:31" x14ac:dyDescent="0.2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row>
    <row r="4" spans="1:31" x14ac:dyDescent="0.25">
      <c r="A4" s="43"/>
      <c r="B4" s="130" t="s">
        <v>125</v>
      </c>
      <c r="C4" s="131"/>
      <c r="D4" s="55"/>
      <c r="E4" s="55"/>
      <c r="F4" s="55"/>
      <c r="G4" s="55"/>
      <c r="H4" s="55"/>
      <c r="I4" s="55"/>
      <c r="J4" s="55"/>
      <c r="K4" s="55"/>
      <c r="L4" s="55"/>
      <c r="M4" s="55"/>
      <c r="N4" s="55"/>
      <c r="O4" s="55"/>
      <c r="P4" s="55"/>
      <c r="Q4" s="55"/>
      <c r="R4" s="55"/>
      <c r="S4" s="55"/>
      <c r="T4" s="55"/>
      <c r="U4" s="55"/>
      <c r="V4" s="55"/>
      <c r="W4" s="55"/>
      <c r="X4" s="55"/>
      <c r="Y4" s="56"/>
      <c r="Z4" s="43"/>
      <c r="AA4" s="43"/>
      <c r="AB4" s="43"/>
      <c r="AC4" s="43"/>
      <c r="AD4" s="43"/>
      <c r="AE4" s="43"/>
    </row>
    <row r="5" spans="1:31" ht="18.75" customHeight="1" x14ac:dyDescent="0.25">
      <c r="A5" s="43"/>
      <c r="B5" s="59" t="s">
        <v>126</v>
      </c>
      <c r="C5" s="120" t="s">
        <v>134</v>
      </c>
      <c r="D5" s="121"/>
      <c r="E5" s="128"/>
      <c r="F5" s="132" t="s">
        <v>91</v>
      </c>
      <c r="G5" s="133"/>
      <c r="H5" s="133"/>
      <c r="I5" s="134"/>
      <c r="J5" s="120" t="s">
        <v>130</v>
      </c>
      <c r="K5" s="129"/>
      <c r="L5" s="126" t="s">
        <v>48</v>
      </c>
      <c r="M5" s="126" t="s">
        <v>118</v>
      </c>
      <c r="N5" s="126" t="s">
        <v>119</v>
      </c>
      <c r="O5" s="126" t="s">
        <v>120</v>
      </c>
      <c r="P5" s="126" t="s">
        <v>121</v>
      </c>
      <c r="Q5" s="126" t="s">
        <v>122</v>
      </c>
      <c r="R5" s="126" t="s">
        <v>157</v>
      </c>
      <c r="S5" s="120" t="s">
        <v>156</v>
      </c>
      <c r="T5" s="121"/>
      <c r="U5" s="128"/>
      <c r="V5" s="126" t="s">
        <v>115</v>
      </c>
      <c r="W5" s="126" t="s">
        <v>128</v>
      </c>
      <c r="X5" s="126" t="s">
        <v>154</v>
      </c>
      <c r="Y5" s="126" t="s">
        <v>131</v>
      </c>
      <c r="Z5" s="43"/>
      <c r="AA5" s="43"/>
      <c r="AB5" s="43"/>
      <c r="AC5" s="43"/>
      <c r="AD5" s="43"/>
      <c r="AE5" s="43"/>
    </row>
    <row r="6" spans="1:31" ht="60" x14ac:dyDescent="0.25">
      <c r="A6" s="43"/>
      <c r="B6" s="57"/>
      <c r="C6" s="58" t="s">
        <v>127</v>
      </c>
      <c r="D6" s="116" t="s">
        <v>129</v>
      </c>
      <c r="E6" s="46" t="s">
        <v>135</v>
      </c>
      <c r="F6" s="58" t="s">
        <v>52</v>
      </c>
      <c r="G6" s="58" t="s">
        <v>113</v>
      </c>
      <c r="H6" s="58" t="s">
        <v>114</v>
      </c>
      <c r="I6" s="58" t="s">
        <v>90</v>
      </c>
      <c r="J6" s="59" t="s">
        <v>116</v>
      </c>
      <c r="K6" s="59" t="s">
        <v>117</v>
      </c>
      <c r="L6" s="127"/>
      <c r="M6" s="127"/>
      <c r="N6" s="127"/>
      <c r="O6" s="127"/>
      <c r="P6" s="127"/>
      <c r="Q6" s="127"/>
      <c r="R6" s="127"/>
      <c r="S6" s="59" t="s">
        <v>155</v>
      </c>
      <c r="T6" s="59" t="s">
        <v>95</v>
      </c>
      <c r="U6" s="59" t="s">
        <v>96</v>
      </c>
      <c r="V6" s="127"/>
      <c r="W6" s="127"/>
      <c r="X6" s="127"/>
      <c r="Y6" s="127"/>
      <c r="Z6" s="43"/>
      <c r="AA6" s="43"/>
      <c r="AB6" s="43"/>
      <c r="AC6" s="43"/>
      <c r="AD6" s="43"/>
      <c r="AE6" s="43"/>
    </row>
    <row r="7" spans="1:31" x14ac:dyDescent="0.25">
      <c r="A7" s="60">
        <v>1</v>
      </c>
      <c r="B7" s="61" t="str">
        <f t="shared" ref="B7:B50" si="0">_xlfn.CONCAT(M7,"_",LEFT(K7,10),"_",LEFT(F7,10),"_",LEFT(C7,1))</f>
        <v>___</v>
      </c>
      <c r="C7" s="5"/>
      <c r="D7" s="81"/>
      <c r="E7" s="5"/>
      <c r="F7" s="5"/>
      <c r="G7" s="5"/>
      <c r="H7" s="81"/>
      <c r="I7" s="5"/>
      <c r="J7" s="81"/>
      <c r="K7" s="81"/>
      <c r="L7" s="5"/>
      <c r="M7" s="5"/>
      <c r="N7" s="5"/>
      <c r="O7" s="5"/>
      <c r="P7" s="5"/>
      <c r="Q7" s="5"/>
      <c r="R7" s="6"/>
      <c r="S7" s="5"/>
      <c r="T7" s="5"/>
      <c r="U7" s="5"/>
      <c r="V7" s="5"/>
      <c r="W7" s="5"/>
      <c r="X7" s="6"/>
      <c r="Y7" s="37"/>
      <c r="Z7" s="43"/>
      <c r="AA7" s="43"/>
      <c r="AB7" s="43"/>
      <c r="AC7" s="43"/>
      <c r="AD7" s="43"/>
      <c r="AE7" s="43"/>
    </row>
    <row r="8" spans="1:31" x14ac:dyDescent="0.25">
      <c r="A8" s="60">
        <f>A7+1</f>
        <v>2</v>
      </c>
      <c r="B8" s="61" t="str">
        <f t="shared" si="0"/>
        <v>___</v>
      </c>
      <c r="C8" s="88"/>
      <c r="D8" s="81"/>
      <c r="E8" s="5"/>
      <c r="F8" s="41"/>
      <c r="G8" s="41"/>
      <c r="H8" s="81"/>
      <c r="I8" s="41"/>
      <c r="J8" s="81"/>
      <c r="K8" s="81"/>
      <c r="L8" s="5"/>
      <c r="M8" s="5"/>
      <c r="N8" s="5"/>
      <c r="O8" s="5"/>
      <c r="P8" s="5"/>
      <c r="Q8" s="5"/>
      <c r="R8" s="7"/>
      <c r="S8" s="85"/>
      <c r="T8" s="85"/>
      <c r="U8" s="85"/>
      <c r="V8" s="5"/>
      <c r="W8" s="5"/>
      <c r="X8" s="6"/>
      <c r="Y8" s="5"/>
      <c r="Z8" s="43"/>
      <c r="AA8" s="43"/>
      <c r="AB8" s="43"/>
      <c r="AC8" s="43"/>
      <c r="AD8" s="43"/>
      <c r="AE8" s="43"/>
    </row>
    <row r="9" spans="1:31" x14ac:dyDescent="0.25">
      <c r="A9" s="60">
        <f t="shared" ref="A9:A49" si="1">A8+1</f>
        <v>3</v>
      </c>
      <c r="B9" s="61" t="str">
        <f t="shared" si="0"/>
        <v>___</v>
      </c>
      <c r="C9" s="88"/>
      <c r="D9" s="81"/>
      <c r="E9" s="5"/>
      <c r="F9" s="41"/>
      <c r="G9" s="41"/>
      <c r="H9" s="81"/>
      <c r="I9" s="41"/>
      <c r="J9" s="81"/>
      <c r="K9" s="81"/>
      <c r="L9" s="5"/>
      <c r="M9" s="41"/>
      <c r="N9" s="5"/>
      <c r="O9" s="5"/>
      <c r="P9" s="5"/>
      <c r="Q9" s="5"/>
      <c r="R9" s="5"/>
      <c r="S9" s="85"/>
      <c r="T9" s="85"/>
      <c r="U9" s="85"/>
      <c r="V9" s="41"/>
      <c r="W9" s="5"/>
      <c r="X9" s="6"/>
      <c r="Y9" s="5"/>
      <c r="Z9" s="43"/>
      <c r="AA9" s="43"/>
      <c r="AB9" s="43"/>
      <c r="AC9" s="43"/>
      <c r="AD9" s="43"/>
      <c r="AE9" s="43"/>
    </row>
    <row r="10" spans="1:31" x14ac:dyDescent="0.25">
      <c r="A10" s="60">
        <f t="shared" si="1"/>
        <v>4</v>
      </c>
      <c r="B10" s="61" t="str">
        <f t="shared" si="0"/>
        <v>___</v>
      </c>
      <c r="C10" s="88"/>
      <c r="D10" s="81"/>
      <c r="E10" s="5"/>
      <c r="F10" s="41"/>
      <c r="G10" s="41"/>
      <c r="H10" s="81"/>
      <c r="I10" s="41"/>
      <c r="J10" s="81"/>
      <c r="K10" s="81"/>
      <c r="L10" s="41"/>
      <c r="M10" s="41"/>
      <c r="N10" s="5"/>
      <c r="O10" s="5"/>
      <c r="P10" s="5"/>
      <c r="Q10" s="5"/>
      <c r="R10" s="5"/>
      <c r="S10" s="85"/>
      <c r="T10" s="85"/>
      <c r="U10" s="85"/>
      <c r="V10" s="41"/>
      <c r="W10" s="5"/>
      <c r="X10" s="6"/>
      <c r="Y10" s="5"/>
      <c r="Z10" s="43"/>
      <c r="AA10" s="43"/>
      <c r="AB10" s="43"/>
      <c r="AC10" s="43"/>
      <c r="AD10" s="43"/>
      <c r="AE10" s="43"/>
    </row>
    <row r="11" spans="1:31" x14ac:dyDescent="0.25">
      <c r="A11" s="60">
        <f t="shared" si="1"/>
        <v>5</v>
      </c>
      <c r="B11" s="61" t="str">
        <f t="shared" si="0"/>
        <v>___</v>
      </c>
      <c r="C11" s="88"/>
      <c r="D11" s="81"/>
      <c r="E11" s="5"/>
      <c r="F11" s="87"/>
      <c r="G11" s="87"/>
      <c r="H11" s="81"/>
      <c r="I11" s="87"/>
      <c r="J11" s="81"/>
      <c r="K11" s="81"/>
      <c r="L11" s="5"/>
      <c r="M11" s="5"/>
      <c r="N11" s="5"/>
      <c r="O11" s="5"/>
      <c r="P11" s="5"/>
      <c r="Q11" s="5"/>
      <c r="R11" s="5"/>
      <c r="S11" s="87"/>
      <c r="T11" s="87"/>
      <c r="U11" s="87"/>
      <c r="V11" s="87"/>
      <c r="W11" s="87"/>
      <c r="X11" s="6"/>
      <c r="Y11" s="5"/>
      <c r="Z11" s="43"/>
      <c r="AA11" s="43"/>
      <c r="AB11" s="43"/>
      <c r="AC11" s="43"/>
      <c r="AD11" s="43"/>
      <c r="AE11" s="43"/>
    </row>
    <row r="12" spans="1:31" x14ac:dyDescent="0.25">
      <c r="A12" s="60">
        <f t="shared" si="1"/>
        <v>6</v>
      </c>
      <c r="B12" s="61" t="str">
        <f t="shared" si="0"/>
        <v>___</v>
      </c>
      <c r="C12" s="88"/>
      <c r="D12" s="81"/>
      <c r="E12" s="87"/>
      <c r="F12" s="87"/>
      <c r="G12" s="87"/>
      <c r="H12" s="81"/>
      <c r="I12" s="87"/>
      <c r="J12" s="81"/>
      <c r="K12" s="81"/>
      <c r="L12" s="5"/>
      <c r="M12" s="5"/>
      <c r="N12" s="5"/>
      <c r="O12" s="5"/>
      <c r="P12" s="5"/>
      <c r="Q12" s="5"/>
      <c r="R12" s="5"/>
      <c r="S12" s="87"/>
      <c r="T12" s="87"/>
      <c r="U12" s="87"/>
      <c r="V12" s="87"/>
      <c r="W12" s="87"/>
      <c r="X12" s="6"/>
      <c r="Y12" s="5"/>
      <c r="Z12" s="43"/>
      <c r="AA12" s="43"/>
      <c r="AB12" s="43"/>
      <c r="AC12" s="43"/>
      <c r="AD12" s="43"/>
      <c r="AE12" s="43"/>
    </row>
    <row r="13" spans="1:31" x14ac:dyDescent="0.25">
      <c r="A13" s="60">
        <f t="shared" si="1"/>
        <v>7</v>
      </c>
      <c r="B13" s="61" t="str">
        <f t="shared" si="0"/>
        <v>___</v>
      </c>
      <c r="C13" s="88"/>
      <c r="D13" s="81"/>
      <c r="E13" s="87"/>
      <c r="F13" s="87"/>
      <c r="G13" s="87"/>
      <c r="H13" s="81"/>
      <c r="I13" s="87"/>
      <c r="J13" s="81"/>
      <c r="K13" s="81"/>
      <c r="L13" s="5"/>
      <c r="M13" s="5"/>
      <c r="N13" s="5"/>
      <c r="O13" s="5"/>
      <c r="P13" s="5"/>
      <c r="Q13" s="5"/>
      <c r="R13" s="5"/>
      <c r="S13" s="87"/>
      <c r="T13" s="87"/>
      <c r="U13" s="87"/>
      <c r="V13" s="87"/>
      <c r="W13" s="87"/>
      <c r="X13" s="6"/>
      <c r="Y13" s="5"/>
      <c r="Z13" s="43"/>
      <c r="AA13" s="43"/>
      <c r="AB13" s="43"/>
      <c r="AC13" s="43"/>
      <c r="AD13" s="43"/>
      <c r="AE13" s="43"/>
    </row>
    <row r="14" spans="1:31" x14ac:dyDescent="0.25">
      <c r="A14" s="60">
        <f t="shared" si="1"/>
        <v>8</v>
      </c>
      <c r="B14" s="61" t="str">
        <f>_xlfn.CONCAT(M14,"_",LEFT(K14,10),"_",LEFT(F14,10),"_",LEFT(C14,1))</f>
        <v>___</v>
      </c>
      <c r="C14" s="88"/>
      <c r="D14" s="81"/>
      <c r="E14" s="5"/>
      <c r="F14" s="87"/>
      <c r="G14" s="87"/>
      <c r="H14" s="81"/>
      <c r="I14" s="87"/>
      <c r="J14" s="81"/>
      <c r="K14" s="81"/>
      <c r="L14" s="5"/>
      <c r="M14" s="5"/>
      <c r="N14" s="5"/>
      <c r="O14" s="5"/>
      <c r="P14" s="5"/>
      <c r="Q14" s="5"/>
      <c r="R14" s="5"/>
      <c r="S14" s="87"/>
      <c r="T14" s="87"/>
      <c r="U14" s="87"/>
      <c r="V14" s="87"/>
      <c r="W14" s="87"/>
      <c r="X14" s="6"/>
      <c r="Y14" s="5"/>
      <c r="Z14" s="43"/>
      <c r="AA14" s="43"/>
      <c r="AB14" s="43"/>
      <c r="AC14" s="43"/>
      <c r="AD14" s="43"/>
      <c r="AE14" s="43"/>
    </row>
    <row r="15" spans="1:31" x14ac:dyDescent="0.25">
      <c r="A15" s="60">
        <f t="shared" si="1"/>
        <v>9</v>
      </c>
      <c r="B15" s="61" t="str">
        <f t="shared" si="0"/>
        <v>___</v>
      </c>
      <c r="C15" s="88"/>
      <c r="D15" s="81"/>
      <c r="E15" s="87"/>
      <c r="F15" s="87"/>
      <c r="G15" s="87"/>
      <c r="H15" s="81"/>
      <c r="I15" s="87"/>
      <c r="J15" s="81"/>
      <c r="K15" s="81"/>
      <c r="L15" s="5"/>
      <c r="M15" s="5"/>
      <c r="N15" s="5"/>
      <c r="O15" s="5"/>
      <c r="P15" s="5"/>
      <c r="Q15" s="5"/>
      <c r="R15" s="5"/>
      <c r="S15" s="87"/>
      <c r="T15" s="87"/>
      <c r="U15" s="87"/>
      <c r="V15" s="87"/>
      <c r="W15" s="87"/>
      <c r="X15" s="6"/>
      <c r="Y15" s="5"/>
      <c r="Z15" s="43"/>
      <c r="AA15" s="43"/>
      <c r="AB15" s="43"/>
      <c r="AC15" s="43"/>
      <c r="AD15" s="43"/>
      <c r="AE15" s="43"/>
    </row>
    <row r="16" spans="1:31" x14ac:dyDescent="0.25">
      <c r="A16" s="60">
        <f t="shared" si="1"/>
        <v>10</v>
      </c>
      <c r="B16" s="61" t="str">
        <f t="shared" si="0"/>
        <v>___</v>
      </c>
      <c r="C16" s="88"/>
      <c r="D16" s="81"/>
      <c r="E16" s="5"/>
      <c r="F16" s="87"/>
      <c r="G16" s="87"/>
      <c r="H16" s="81"/>
      <c r="I16" s="87"/>
      <c r="J16" s="81"/>
      <c r="K16" s="81"/>
      <c r="L16" s="5"/>
      <c r="M16" s="5"/>
      <c r="N16" s="5"/>
      <c r="O16" s="5"/>
      <c r="P16" s="5"/>
      <c r="Q16" s="5"/>
      <c r="R16" s="5"/>
      <c r="S16" s="87"/>
      <c r="T16" s="87"/>
      <c r="U16" s="87"/>
      <c r="V16" s="87"/>
      <c r="W16" s="87"/>
      <c r="X16" s="6"/>
      <c r="Y16" s="5"/>
      <c r="Z16" s="43"/>
      <c r="AA16" s="43"/>
      <c r="AB16" s="43"/>
      <c r="AC16" s="43"/>
      <c r="AD16" s="43"/>
      <c r="AE16" s="43"/>
    </row>
    <row r="17" spans="1:31" x14ac:dyDescent="0.25">
      <c r="A17" s="60">
        <f t="shared" si="1"/>
        <v>11</v>
      </c>
      <c r="B17" s="61" t="str">
        <f t="shared" si="0"/>
        <v>___</v>
      </c>
      <c r="C17" s="88"/>
      <c r="D17" s="81"/>
      <c r="E17" s="5"/>
      <c r="F17" s="5"/>
      <c r="G17" s="5"/>
      <c r="H17" s="81"/>
      <c r="I17" s="5"/>
      <c r="J17" s="81"/>
      <c r="K17" s="81"/>
      <c r="L17" s="5"/>
      <c r="M17" s="5"/>
      <c r="N17" s="5"/>
      <c r="O17" s="5"/>
      <c r="P17" s="5"/>
      <c r="Q17" s="5"/>
      <c r="R17" s="5"/>
      <c r="S17" s="5"/>
      <c r="T17" s="5"/>
      <c r="U17" s="5"/>
      <c r="V17" s="5"/>
      <c r="W17" s="5"/>
      <c r="X17" s="5"/>
      <c r="Y17" s="5"/>
      <c r="Z17" s="43"/>
      <c r="AA17" s="43"/>
      <c r="AB17" s="43"/>
      <c r="AC17" s="43"/>
      <c r="AD17" s="43"/>
      <c r="AE17" s="43"/>
    </row>
    <row r="18" spans="1:31" x14ac:dyDescent="0.25">
      <c r="A18" s="60">
        <f t="shared" si="1"/>
        <v>12</v>
      </c>
      <c r="B18" s="61" t="str">
        <f t="shared" si="0"/>
        <v>___</v>
      </c>
      <c r="C18" s="88"/>
      <c r="D18" s="81"/>
      <c r="E18" s="5"/>
      <c r="F18" s="5"/>
      <c r="G18" s="5"/>
      <c r="H18" s="81"/>
      <c r="I18" s="5"/>
      <c r="J18" s="81"/>
      <c r="K18" s="81"/>
      <c r="L18" s="5"/>
      <c r="M18" s="5"/>
      <c r="N18" s="5"/>
      <c r="O18" s="5"/>
      <c r="P18" s="5"/>
      <c r="Q18" s="5"/>
      <c r="R18" s="5"/>
      <c r="S18" s="5"/>
      <c r="T18" s="5"/>
      <c r="U18" s="5"/>
      <c r="V18" s="5"/>
      <c r="W18" s="5"/>
      <c r="X18" s="5"/>
      <c r="Y18" s="5"/>
      <c r="Z18" s="43"/>
      <c r="AA18" s="43"/>
      <c r="AB18" s="43"/>
      <c r="AC18" s="43"/>
      <c r="AD18" s="43"/>
      <c r="AE18" s="43"/>
    </row>
    <row r="19" spans="1:31" x14ac:dyDescent="0.25">
      <c r="A19" s="60">
        <f t="shared" si="1"/>
        <v>13</v>
      </c>
      <c r="B19" s="61" t="str">
        <f t="shared" si="0"/>
        <v>___</v>
      </c>
      <c r="C19" s="88"/>
      <c r="D19" s="81"/>
      <c r="E19" s="5"/>
      <c r="F19" s="5"/>
      <c r="G19" s="5"/>
      <c r="H19" s="81"/>
      <c r="I19" s="5"/>
      <c r="J19" s="81"/>
      <c r="K19" s="81"/>
      <c r="L19" s="5"/>
      <c r="M19" s="5"/>
      <c r="N19" s="5"/>
      <c r="O19" s="5"/>
      <c r="P19" s="5"/>
      <c r="Q19" s="5"/>
      <c r="R19" s="5"/>
      <c r="S19" s="5"/>
      <c r="T19" s="5"/>
      <c r="U19" s="5"/>
      <c r="V19" s="5"/>
      <c r="W19" s="5"/>
      <c r="X19" s="5"/>
      <c r="Y19" s="5"/>
      <c r="Z19" s="43"/>
      <c r="AA19" s="43"/>
      <c r="AB19" s="43"/>
      <c r="AC19" s="43"/>
      <c r="AD19" s="43"/>
      <c r="AE19" s="43"/>
    </row>
    <row r="20" spans="1:31" x14ac:dyDescent="0.25">
      <c r="A20" s="60">
        <f t="shared" si="1"/>
        <v>14</v>
      </c>
      <c r="B20" s="61" t="str">
        <f t="shared" si="0"/>
        <v>___</v>
      </c>
      <c r="C20" s="88"/>
      <c r="D20" s="81"/>
      <c r="E20" s="5"/>
      <c r="F20" s="5"/>
      <c r="G20" s="5"/>
      <c r="H20" s="81"/>
      <c r="I20" s="5"/>
      <c r="J20" s="81"/>
      <c r="K20" s="81"/>
      <c r="L20" s="5"/>
      <c r="M20" s="5"/>
      <c r="N20" s="5"/>
      <c r="O20" s="5"/>
      <c r="P20" s="5"/>
      <c r="Q20" s="5"/>
      <c r="R20" s="5"/>
      <c r="S20" s="5"/>
      <c r="T20" s="5"/>
      <c r="U20" s="5"/>
      <c r="V20" s="5"/>
      <c r="W20" s="5"/>
      <c r="X20" s="5"/>
      <c r="Y20" s="5"/>
      <c r="Z20" s="43"/>
      <c r="AA20" s="43"/>
      <c r="AB20" s="43"/>
      <c r="AC20" s="43"/>
      <c r="AD20" s="43"/>
      <c r="AE20" s="43"/>
    </row>
    <row r="21" spans="1:31" x14ac:dyDescent="0.25">
      <c r="A21" s="60">
        <f t="shared" si="1"/>
        <v>15</v>
      </c>
      <c r="B21" s="61" t="str">
        <f t="shared" si="0"/>
        <v>___</v>
      </c>
      <c r="C21" s="88"/>
      <c r="D21" s="81"/>
      <c r="E21" s="5"/>
      <c r="F21" s="5"/>
      <c r="G21" s="5"/>
      <c r="H21" s="81"/>
      <c r="I21" s="5"/>
      <c r="J21" s="81"/>
      <c r="K21" s="81"/>
      <c r="L21" s="5"/>
      <c r="M21" s="5"/>
      <c r="N21" s="5"/>
      <c r="O21" s="5"/>
      <c r="P21" s="5"/>
      <c r="Q21" s="5"/>
      <c r="R21" s="5"/>
      <c r="S21" s="5"/>
      <c r="T21" s="5"/>
      <c r="U21" s="5"/>
      <c r="V21" s="5"/>
      <c r="W21" s="5"/>
      <c r="X21" s="5"/>
      <c r="Y21" s="5"/>
      <c r="Z21" s="43"/>
      <c r="AA21" s="43"/>
      <c r="AB21" s="43"/>
      <c r="AC21" s="43"/>
      <c r="AD21" s="43"/>
      <c r="AE21" s="43"/>
    </row>
    <row r="22" spans="1:31" x14ac:dyDescent="0.25">
      <c r="A22" s="60">
        <f t="shared" si="1"/>
        <v>16</v>
      </c>
      <c r="B22" s="61" t="str">
        <f t="shared" si="0"/>
        <v>___</v>
      </c>
      <c r="C22" s="88"/>
      <c r="D22" s="81"/>
      <c r="E22" s="5"/>
      <c r="F22" s="5"/>
      <c r="G22" s="5"/>
      <c r="H22" s="81"/>
      <c r="I22" s="5"/>
      <c r="J22" s="81"/>
      <c r="K22" s="81"/>
      <c r="L22" s="5"/>
      <c r="M22" s="5"/>
      <c r="N22" s="5"/>
      <c r="O22" s="5"/>
      <c r="P22" s="5"/>
      <c r="Q22" s="5"/>
      <c r="R22" s="5"/>
      <c r="S22" s="5"/>
      <c r="T22" s="5"/>
      <c r="U22" s="5"/>
      <c r="V22" s="5"/>
      <c r="W22" s="5"/>
      <c r="X22" s="5"/>
      <c r="Y22" s="5"/>
      <c r="Z22" s="43"/>
      <c r="AA22" s="43"/>
      <c r="AB22" s="43"/>
      <c r="AC22" s="43"/>
      <c r="AD22" s="43"/>
      <c r="AE22" s="43"/>
    </row>
    <row r="23" spans="1:31" x14ac:dyDescent="0.25">
      <c r="A23" s="60">
        <f t="shared" si="1"/>
        <v>17</v>
      </c>
      <c r="B23" s="61" t="str">
        <f t="shared" ref="B23:B32" si="2">_xlfn.CONCAT(M23,"_",LEFT(K23,10),"_",LEFT(F23,10),"_",LEFT(C23,1))</f>
        <v>___</v>
      </c>
      <c r="C23" s="88"/>
      <c r="D23" s="81"/>
      <c r="E23" s="88"/>
      <c r="F23" s="88"/>
      <c r="G23" s="88"/>
      <c r="H23" s="81"/>
      <c r="I23" s="88"/>
      <c r="J23" s="81"/>
      <c r="K23" s="81"/>
      <c r="L23" s="88"/>
      <c r="M23" s="88"/>
      <c r="N23" s="88"/>
      <c r="O23" s="88"/>
      <c r="P23" s="88"/>
      <c r="Q23" s="88"/>
      <c r="R23" s="88"/>
      <c r="S23" s="88"/>
      <c r="T23" s="88"/>
      <c r="U23" s="88"/>
      <c r="V23" s="88"/>
      <c r="W23" s="88"/>
      <c r="X23" s="88"/>
      <c r="Y23" s="88"/>
      <c r="Z23" s="43"/>
      <c r="AA23" s="43"/>
      <c r="AB23" s="43"/>
      <c r="AC23" s="43"/>
      <c r="AD23" s="43"/>
      <c r="AE23" s="43"/>
    </row>
    <row r="24" spans="1:31" x14ac:dyDescent="0.25">
      <c r="A24" s="60">
        <f t="shared" si="1"/>
        <v>18</v>
      </c>
      <c r="B24" s="61" t="str">
        <f t="shared" si="2"/>
        <v>___</v>
      </c>
      <c r="C24" s="88"/>
      <c r="D24" s="81"/>
      <c r="E24" s="88"/>
      <c r="F24" s="88"/>
      <c r="G24" s="88"/>
      <c r="H24" s="81"/>
      <c r="I24" s="88"/>
      <c r="J24" s="81"/>
      <c r="K24" s="81"/>
      <c r="L24" s="88"/>
      <c r="M24" s="88"/>
      <c r="N24" s="88"/>
      <c r="O24" s="88"/>
      <c r="P24" s="88"/>
      <c r="Q24" s="88"/>
      <c r="R24" s="88"/>
      <c r="S24" s="88"/>
      <c r="T24" s="88"/>
      <c r="U24" s="88"/>
      <c r="V24" s="88"/>
      <c r="W24" s="88"/>
      <c r="X24" s="88"/>
      <c r="Y24" s="88"/>
      <c r="Z24" s="43"/>
      <c r="AA24" s="43"/>
      <c r="AB24" s="43"/>
      <c r="AC24" s="43"/>
      <c r="AD24" s="43"/>
      <c r="AE24" s="43"/>
    </row>
    <row r="25" spans="1:31" x14ac:dyDescent="0.25">
      <c r="A25" s="60">
        <f t="shared" si="1"/>
        <v>19</v>
      </c>
      <c r="B25" s="61" t="str">
        <f t="shared" si="2"/>
        <v>___</v>
      </c>
      <c r="C25" s="88"/>
      <c r="D25" s="81"/>
      <c r="E25" s="88"/>
      <c r="F25" s="88"/>
      <c r="G25" s="88"/>
      <c r="H25" s="81"/>
      <c r="I25" s="88"/>
      <c r="J25" s="81"/>
      <c r="K25" s="81"/>
      <c r="L25" s="88"/>
      <c r="M25" s="88"/>
      <c r="N25" s="88"/>
      <c r="O25" s="88"/>
      <c r="P25" s="88"/>
      <c r="Q25" s="88"/>
      <c r="R25" s="88"/>
      <c r="S25" s="88"/>
      <c r="T25" s="88"/>
      <c r="U25" s="88"/>
      <c r="V25" s="88"/>
      <c r="W25" s="88"/>
      <c r="X25" s="88"/>
      <c r="Y25" s="88"/>
      <c r="Z25" s="43"/>
      <c r="AA25" s="43"/>
      <c r="AB25" s="43"/>
      <c r="AC25" s="43"/>
      <c r="AD25" s="43"/>
      <c r="AE25" s="43"/>
    </row>
    <row r="26" spans="1:31" x14ac:dyDescent="0.25">
      <c r="A26" s="60">
        <f t="shared" si="1"/>
        <v>20</v>
      </c>
      <c r="B26" s="61" t="str">
        <f t="shared" si="2"/>
        <v>___</v>
      </c>
      <c r="C26" s="88"/>
      <c r="D26" s="81"/>
      <c r="E26" s="88"/>
      <c r="F26" s="88"/>
      <c r="G26" s="88"/>
      <c r="H26" s="81"/>
      <c r="I26" s="88"/>
      <c r="J26" s="81"/>
      <c r="K26" s="81"/>
      <c r="L26" s="88"/>
      <c r="M26" s="88"/>
      <c r="N26" s="88"/>
      <c r="O26" s="88"/>
      <c r="P26" s="88"/>
      <c r="Q26" s="88"/>
      <c r="R26" s="88"/>
      <c r="S26" s="88"/>
      <c r="T26" s="88"/>
      <c r="U26" s="88"/>
      <c r="V26" s="88"/>
      <c r="W26" s="88"/>
      <c r="X26" s="88"/>
      <c r="Y26" s="88"/>
      <c r="Z26" s="43"/>
      <c r="AA26" s="43"/>
      <c r="AB26" s="43"/>
      <c r="AC26" s="43"/>
      <c r="AD26" s="43"/>
      <c r="AE26" s="43"/>
    </row>
    <row r="27" spans="1:31" x14ac:dyDescent="0.25">
      <c r="A27" s="60">
        <f t="shared" si="1"/>
        <v>21</v>
      </c>
      <c r="B27" s="61" t="str">
        <f t="shared" si="2"/>
        <v>___</v>
      </c>
      <c r="C27" s="88"/>
      <c r="D27" s="81"/>
      <c r="E27" s="88"/>
      <c r="F27" s="88"/>
      <c r="G27" s="88"/>
      <c r="H27" s="81"/>
      <c r="I27" s="88"/>
      <c r="J27" s="81"/>
      <c r="K27" s="81"/>
      <c r="L27" s="88"/>
      <c r="M27" s="88"/>
      <c r="N27" s="88"/>
      <c r="O27" s="88"/>
      <c r="P27" s="88"/>
      <c r="Q27" s="88"/>
      <c r="R27" s="88"/>
      <c r="S27" s="88"/>
      <c r="T27" s="88"/>
      <c r="U27" s="88"/>
      <c r="V27" s="88"/>
      <c r="W27" s="88"/>
      <c r="X27" s="88"/>
      <c r="Y27" s="88"/>
      <c r="Z27" s="43"/>
      <c r="AA27" s="43"/>
      <c r="AB27" s="43"/>
      <c r="AC27" s="43"/>
      <c r="AD27" s="43"/>
      <c r="AE27" s="43"/>
    </row>
    <row r="28" spans="1:31" x14ac:dyDescent="0.25">
      <c r="A28" s="60">
        <f t="shared" si="1"/>
        <v>22</v>
      </c>
      <c r="B28" s="61" t="str">
        <f t="shared" si="2"/>
        <v>___</v>
      </c>
      <c r="C28" s="88"/>
      <c r="D28" s="81"/>
      <c r="E28" s="88"/>
      <c r="F28" s="88"/>
      <c r="G28" s="88"/>
      <c r="H28" s="81"/>
      <c r="I28" s="88"/>
      <c r="J28" s="81"/>
      <c r="K28" s="81"/>
      <c r="L28" s="88"/>
      <c r="M28" s="88"/>
      <c r="N28" s="88"/>
      <c r="O28" s="88"/>
      <c r="P28" s="88"/>
      <c r="Q28" s="88"/>
      <c r="R28" s="88"/>
      <c r="S28" s="88"/>
      <c r="T28" s="88"/>
      <c r="U28" s="88"/>
      <c r="V28" s="88"/>
      <c r="W28" s="88"/>
      <c r="X28" s="88"/>
      <c r="Y28" s="88"/>
      <c r="Z28" s="43"/>
      <c r="AA28" s="43"/>
      <c r="AB28" s="43"/>
      <c r="AC28" s="43"/>
      <c r="AD28" s="43"/>
      <c r="AE28" s="43"/>
    </row>
    <row r="29" spans="1:31" x14ac:dyDescent="0.25">
      <c r="A29" s="60">
        <f t="shared" si="1"/>
        <v>23</v>
      </c>
      <c r="B29" s="61" t="str">
        <f t="shared" si="2"/>
        <v>___</v>
      </c>
      <c r="C29" s="88"/>
      <c r="D29" s="81"/>
      <c r="E29" s="88"/>
      <c r="F29" s="88"/>
      <c r="G29" s="88"/>
      <c r="H29" s="81"/>
      <c r="I29" s="88"/>
      <c r="J29" s="81"/>
      <c r="K29" s="81"/>
      <c r="L29" s="88"/>
      <c r="M29" s="88"/>
      <c r="N29" s="88"/>
      <c r="O29" s="88"/>
      <c r="P29" s="88"/>
      <c r="Q29" s="88"/>
      <c r="R29" s="88"/>
      <c r="S29" s="88"/>
      <c r="T29" s="88"/>
      <c r="U29" s="88"/>
      <c r="V29" s="88"/>
      <c r="W29" s="88"/>
      <c r="X29" s="88"/>
      <c r="Y29" s="88"/>
      <c r="Z29" s="43"/>
      <c r="AA29" s="43"/>
      <c r="AB29" s="43"/>
      <c r="AC29" s="43"/>
      <c r="AD29" s="43"/>
      <c r="AE29" s="43"/>
    </row>
    <row r="30" spans="1:31" x14ac:dyDescent="0.25">
      <c r="A30" s="60">
        <f t="shared" si="1"/>
        <v>24</v>
      </c>
      <c r="B30" s="61" t="str">
        <f t="shared" si="2"/>
        <v>___</v>
      </c>
      <c r="C30" s="88"/>
      <c r="D30" s="81"/>
      <c r="E30" s="88"/>
      <c r="F30" s="88"/>
      <c r="G30" s="88"/>
      <c r="H30" s="81"/>
      <c r="I30" s="88"/>
      <c r="J30" s="81"/>
      <c r="K30" s="81"/>
      <c r="L30" s="88"/>
      <c r="M30" s="88"/>
      <c r="N30" s="88"/>
      <c r="O30" s="88"/>
      <c r="P30" s="88"/>
      <c r="Q30" s="88"/>
      <c r="R30" s="88"/>
      <c r="S30" s="88"/>
      <c r="T30" s="88"/>
      <c r="U30" s="88"/>
      <c r="V30" s="88"/>
      <c r="W30" s="88"/>
      <c r="X30" s="88"/>
      <c r="Y30" s="88"/>
      <c r="Z30" s="43"/>
      <c r="AA30" s="43"/>
      <c r="AB30" s="43"/>
      <c r="AC30" s="43"/>
      <c r="AD30" s="43"/>
      <c r="AE30" s="43"/>
    </row>
    <row r="31" spans="1:31" x14ac:dyDescent="0.25">
      <c r="A31" s="60">
        <f t="shared" si="1"/>
        <v>25</v>
      </c>
      <c r="B31" s="61" t="str">
        <f t="shared" si="2"/>
        <v>___</v>
      </c>
      <c r="C31" s="88"/>
      <c r="D31" s="81"/>
      <c r="E31" s="88"/>
      <c r="F31" s="88"/>
      <c r="G31" s="88"/>
      <c r="H31" s="81"/>
      <c r="I31" s="88"/>
      <c r="J31" s="81"/>
      <c r="K31" s="81"/>
      <c r="L31" s="88"/>
      <c r="M31" s="88"/>
      <c r="N31" s="88"/>
      <c r="O31" s="88"/>
      <c r="P31" s="88"/>
      <c r="Q31" s="88"/>
      <c r="R31" s="88"/>
      <c r="S31" s="88"/>
      <c r="T31" s="88"/>
      <c r="U31" s="88"/>
      <c r="V31" s="88"/>
      <c r="W31" s="88"/>
      <c r="X31" s="88"/>
      <c r="Y31" s="88"/>
      <c r="Z31" s="43"/>
      <c r="AA31" s="43"/>
      <c r="AB31" s="43"/>
      <c r="AC31" s="43"/>
      <c r="AD31" s="43"/>
      <c r="AE31" s="43"/>
    </row>
    <row r="32" spans="1:31" x14ac:dyDescent="0.25">
      <c r="A32" s="60">
        <f t="shared" si="1"/>
        <v>26</v>
      </c>
      <c r="B32" s="61" t="str">
        <f t="shared" si="2"/>
        <v>___</v>
      </c>
      <c r="C32" s="88"/>
      <c r="D32" s="81"/>
      <c r="E32" s="88"/>
      <c r="F32" s="88"/>
      <c r="G32" s="88"/>
      <c r="H32" s="81"/>
      <c r="I32" s="88"/>
      <c r="J32" s="81"/>
      <c r="K32" s="81"/>
      <c r="L32" s="88"/>
      <c r="M32" s="88"/>
      <c r="N32" s="88"/>
      <c r="O32" s="88"/>
      <c r="P32" s="88"/>
      <c r="Q32" s="88"/>
      <c r="R32" s="88"/>
      <c r="S32" s="88"/>
      <c r="T32" s="88"/>
      <c r="U32" s="88"/>
      <c r="V32" s="88"/>
      <c r="W32" s="88"/>
      <c r="X32" s="88"/>
      <c r="Y32" s="88"/>
      <c r="Z32" s="43"/>
      <c r="AA32" s="43"/>
      <c r="AB32" s="43"/>
      <c r="AC32" s="43"/>
      <c r="AD32" s="43"/>
      <c r="AE32" s="43"/>
    </row>
    <row r="33" spans="1:31" x14ac:dyDescent="0.25">
      <c r="A33" s="60">
        <f t="shared" si="1"/>
        <v>27</v>
      </c>
      <c r="B33" s="61" t="str">
        <f t="shared" ref="B33:B49" si="3">_xlfn.CONCAT(M33,"_",LEFT(K33,10),"_",LEFT(F33,10),"_",LEFT(C33,1))</f>
        <v>___</v>
      </c>
      <c r="C33" s="88"/>
      <c r="D33" s="81"/>
      <c r="E33" s="88"/>
      <c r="F33" s="88"/>
      <c r="G33" s="88"/>
      <c r="H33" s="81"/>
      <c r="I33" s="88"/>
      <c r="J33" s="81"/>
      <c r="K33" s="81"/>
      <c r="L33" s="88"/>
      <c r="M33" s="88"/>
      <c r="N33" s="88"/>
      <c r="O33" s="88"/>
      <c r="P33" s="88"/>
      <c r="Q33" s="88"/>
      <c r="R33" s="88"/>
      <c r="S33" s="88"/>
      <c r="T33" s="88"/>
      <c r="U33" s="88"/>
      <c r="V33" s="88"/>
      <c r="W33" s="88"/>
      <c r="X33" s="88"/>
      <c r="Y33" s="88"/>
      <c r="Z33" s="43"/>
      <c r="AA33" s="43"/>
      <c r="AB33" s="43"/>
      <c r="AC33" s="43"/>
      <c r="AD33" s="43"/>
      <c r="AE33" s="43"/>
    </row>
    <row r="34" spans="1:31" x14ac:dyDescent="0.25">
      <c r="A34" s="60">
        <f t="shared" si="1"/>
        <v>28</v>
      </c>
      <c r="B34" s="61" t="str">
        <f t="shared" si="3"/>
        <v>___</v>
      </c>
      <c r="C34" s="88"/>
      <c r="D34" s="81"/>
      <c r="E34" s="88"/>
      <c r="F34" s="88"/>
      <c r="G34" s="88"/>
      <c r="H34" s="81"/>
      <c r="I34" s="88"/>
      <c r="J34" s="81"/>
      <c r="K34" s="81"/>
      <c r="L34" s="88"/>
      <c r="M34" s="88"/>
      <c r="N34" s="88"/>
      <c r="O34" s="88"/>
      <c r="P34" s="88"/>
      <c r="Q34" s="88"/>
      <c r="R34" s="88"/>
      <c r="S34" s="88"/>
      <c r="T34" s="88"/>
      <c r="U34" s="88"/>
      <c r="V34" s="88"/>
      <c r="W34" s="88"/>
      <c r="X34" s="88"/>
      <c r="Y34" s="88"/>
      <c r="Z34" s="43"/>
      <c r="AA34" s="43"/>
      <c r="AB34" s="43"/>
      <c r="AC34" s="43"/>
      <c r="AD34" s="43"/>
      <c r="AE34" s="43"/>
    </row>
    <row r="35" spans="1:31" x14ac:dyDescent="0.25">
      <c r="A35" s="60">
        <f t="shared" si="1"/>
        <v>29</v>
      </c>
      <c r="B35" s="61" t="str">
        <f t="shared" si="3"/>
        <v>___</v>
      </c>
      <c r="C35" s="88"/>
      <c r="D35" s="81"/>
      <c r="E35" s="88"/>
      <c r="F35" s="88"/>
      <c r="G35" s="88"/>
      <c r="H35" s="81"/>
      <c r="I35" s="88"/>
      <c r="J35" s="81"/>
      <c r="K35" s="81"/>
      <c r="L35" s="88"/>
      <c r="M35" s="88"/>
      <c r="N35" s="88"/>
      <c r="O35" s="88"/>
      <c r="P35" s="88"/>
      <c r="Q35" s="88"/>
      <c r="R35" s="88"/>
      <c r="S35" s="88"/>
      <c r="T35" s="88"/>
      <c r="U35" s="88"/>
      <c r="V35" s="88"/>
      <c r="W35" s="88"/>
      <c r="X35" s="88"/>
      <c r="Y35" s="88"/>
      <c r="Z35" s="43"/>
      <c r="AA35" s="43"/>
      <c r="AB35" s="43"/>
      <c r="AC35" s="43"/>
      <c r="AD35" s="43"/>
      <c r="AE35" s="43"/>
    </row>
    <row r="36" spans="1:31" x14ac:dyDescent="0.25">
      <c r="A36" s="60">
        <f t="shared" si="1"/>
        <v>30</v>
      </c>
      <c r="B36" s="61" t="str">
        <f t="shared" si="3"/>
        <v>___</v>
      </c>
      <c r="C36" s="88"/>
      <c r="D36" s="81"/>
      <c r="E36" s="88"/>
      <c r="F36" s="88"/>
      <c r="G36" s="88"/>
      <c r="H36" s="81"/>
      <c r="I36" s="88"/>
      <c r="J36" s="81"/>
      <c r="K36" s="81"/>
      <c r="L36" s="88"/>
      <c r="M36" s="88"/>
      <c r="N36" s="88"/>
      <c r="O36" s="88"/>
      <c r="P36" s="88"/>
      <c r="Q36" s="88"/>
      <c r="R36" s="88"/>
      <c r="S36" s="88"/>
      <c r="T36" s="88"/>
      <c r="U36" s="88"/>
      <c r="V36" s="88"/>
      <c r="W36" s="88"/>
      <c r="X36" s="88"/>
      <c r="Y36" s="88"/>
      <c r="Z36" s="43"/>
      <c r="AA36" s="43"/>
      <c r="AB36" s="43"/>
      <c r="AC36" s="43"/>
      <c r="AD36" s="43"/>
      <c r="AE36" s="43"/>
    </row>
    <row r="37" spans="1:31" x14ac:dyDescent="0.25">
      <c r="A37" s="60">
        <f t="shared" si="1"/>
        <v>31</v>
      </c>
      <c r="B37" s="61" t="str">
        <f t="shared" si="3"/>
        <v>___</v>
      </c>
      <c r="C37" s="88"/>
      <c r="D37" s="81"/>
      <c r="E37" s="88"/>
      <c r="F37" s="88"/>
      <c r="G37" s="88"/>
      <c r="H37" s="81"/>
      <c r="I37" s="88"/>
      <c r="J37" s="81"/>
      <c r="K37" s="81"/>
      <c r="L37" s="88"/>
      <c r="M37" s="88"/>
      <c r="N37" s="88"/>
      <c r="O37" s="88"/>
      <c r="P37" s="88"/>
      <c r="Q37" s="88"/>
      <c r="R37" s="88"/>
      <c r="S37" s="88"/>
      <c r="T37" s="88"/>
      <c r="U37" s="88"/>
      <c r="V37" s="88"/>
      <c r="W37" s="88"/>
      <c r="X37" s="88"/>
      <c r="Y37" s="88"/>
      <c r="Z37" s="43"/>
      <c r="AA37" s="43"/>
      <c r="AB37" s="43"/>
      <c r="AC37" s="43"/>
      <c r="AD37" s="43"/>
      <c r="AE37" s="43"/>
    </row>
    <row r="38" spans="1:31" x14ac:dyDescent="0.25">
      <c r="A38" s="60">
        <f t="shared" si="1"/>
        <v>32</v>
      </c>
      <c r="B38" s="61" t="str">
        <f t="shared" si="3"/>
        <v>___</v>
      </c>
      <c r="C38" s="88"/>
      <c r="D38" s="81"/>
      <c r="E38" s="88"/>
      <c r="F38" s="88"/>
      <c r="G38" s="88"/>
      <c r="H38" s="81"/>
      <c r="I38" s="88"/>
      <c r="J38" s="81"/>
      <c r="K38" s="81"/>
      <c r="L38" s="88"/>
      <c r="M38" s="88"/>
      <c r="N38" s="88"/>
      <c r="O38" s="88"/>
      <c r="P38" s="88"/>
      <c r="Q38" s="88"/>
      <c r="R38" s="88"/>
      <c r="S38" s="88"/>
      <c r="T38" s="88"/>
      <c r="U38" s="88"/>
      <c r="V38" s="88"/>
      <c r="W38" s="88"/>
      <c r="X38" s="88"/>
      <c r="Y38" s="88"/>
      <c r="Z38" s="43"/>
      <c r="AA38" s="43"/>
      <c r="AB38" s="43"/>
      <c r="AC38" s="43"/>
      <c r="AD38" s="43"/>
      <c r="AE38" s="43"/>
    </row>
    <row r="39" spans="1:31" x14ac:dyDescent="0.25">
      <c r="A39" s="60">
        <f t="shared" si="1"/>
        <v>33</v>
      </c>
      <c r="B39" s="61" t="str">
        <f t="shared" si="3"/>
        <v>___</v>
      </c>
      <c r="C39" s="88"/>
      <c r="D39" s="81"/>
      <c r="E39" s="88"/>
      <c r="F39" s="88"/>
      <c r="G39" s="88"/>
      <c r="H39" s="81"/>
      <c r="I39" s="88"/>
      <c r="J39" s="81"/>
      <c r="K39" s="81"/>
      <c r="L39" s="88"/>
      <c r="M39" s="88"/>
      <c r="N39" s="88"/>
      <c r="O39" s="88"/>
      <c r="P39" s="88"/>
      <c r="Q39" s="88"/>
      <c r="R39" s="88"/>
      <c r="S39" s="88"/>
      <c r="T39" s="88"/>
      <c r="U39" s="88"/>
      <c r="V39" s="88"/>
      <c r="W39" s="88"/>
      <c r="X39" s="88"/>
      <c r="Y39" s="88"/>
      <c r="Z39" s="43"/>
      <c r="AA39" s="43"/>
      <c r="AB39" s="43"/>
      <c r="AC39" s="43"/>
      <c r="AD39" s="43"/>
      <c r="AE39" s="43"/>
    </row>
    <row r="40" spans="1:31" x14ac:dyDescent="0.25">
      <c r="A40" s="60">
        <f t="shared" si="1"/>
        <v>34</v>
      </c>
      <c r="B40" s="61" t="str">
        <f t="shared" si="3"/>
        <v>___</v>
      </c>
      <c r="C40" s="88"/>
      <c r="D40" s="81"/>
      <c r="E40" s="88"/>
      <c r="F40" s="88"/>
      <c r="G40" s="88"/>
      <c r="H40" s="81"/>
      <c r="I40" s="88"/>
      <c r="J40" s="81"/>
      <c r="K40" s="81"/>
      <c r="L40" s="88"/>
      <c r="M40" s="88"/>
      <c r="N40" s="88"/>
      <c r="O40" s="88"/>
      <c r="P40" s="88"/>
      <c r="Q40" s="88"/>
      <c r="R40" s="88"/>
      <c r="S40" s="88"/>
      <c r="T40" s="88"/>
      <c r="U40" s="88"/>
      <c r="V40" s="88"/>
      <c r="W40" s="88"/>
      <c r="X40" s="88"/>
      <c r="Y40" s="88"/>
      <c r="Z40" s="43"/>
      <c r="AA40" s="43"/>
      <c r="AB40" s="43"/>
      <c r="AC40" s="43"/>
      <c r="AD40" s="43"/>
      <c r="AE40" s="43"/>
    </row>
    <row r="41" spans="1:31" x14ac:dyDescent="0.25">
      <c r="A41" s="60">
        <f t="shared" si="1"/>
        <v>35</v>
      </c>
      <c r="B41" s="61" t="str">
        <f t="shared" si="3"/>
        <v>___</v>
      </c>
      <c r="C41" s="88"/>
      <c r="D41" s="81"/>
      <c r="E41" s="88"/>
      <c r="F41" s="88"/>
      <c r="G41" s="88"/>
      <c r="H41" s="81"/>
      <c r="I41" s="88"/>
      <c r="J41" s="81"/>
      <c r="K41" s="81"/>
      <c r="L41" s="88"/>
      <c r="M41" s="88"/>
      <c r="N41" s="88"/>
      <c r="O41" s="88"/>
      <c r="P41" s="88"/>
      <c r="Q41" s="88"/>
      <c r="R41" s="88"/>
      <c r="S41" s="88"/>
      <c r="T41" s="88"/>
      <c r="U41" s="88"/>
      <c r="V41" s="88"/>
      <c r="W41" s="88"/>
      <c r="X41" s="88"/>
      <c r="Y41" s="88"/>
      <c r="Z41" s="43"/>
      <c r="AA41" s="43"/>
      <c r="AB41" s="43"/>
      <c r="AC41" s="43"/>
      <c r="AD41" s="43"/>
      <c r="AE41" s="43"/>
    </row>
    <row r="42" spans="1:31" x14ac:dyDescent="0.25">
      <c r="A42" s="60">
        <f t="shared" si="1"/>
        <v>36</v>
      </c>
      <c r="B42" s="61" t="str">
        <f t="shared" si="3"/>
        <v>___</v>
      </c>
      <c r="C42" s="88"/>
      <c r="D42" s="81"/>
      <c r="E42" s="88"/>
      <c r="F42" s="88"/>
      <c r="G42" s="88"/>
      <c r="H42" s="81"/>
      <c r="I42" s="88"/>
      <c r="J42" s="81"/>
      <c r="K42" s="81"/>
      <c r="L42" s="88"/>
      <c r="M42" s="88"/>
      <c r="N42" s="88"/>
      <c r="O42" s="88"/>
      <c r="P42" s="88"/>
      <c r="Q42" s="88"/>
      <c r="R42" s="88"/>
      <c r="S42" s="88"/>
      <c r="T42" s="88"/>
      <c r="U42" s="88"/>
      <c r="V42" s="88"/>
      <c r="W42" s="88"/>
      <c r="X42" s="88"/>
      <c r="Y42" s="88"/>
      <c r="Z42" s="43"/>
      <c r="AA42" s="43"/>
      <c r="AB42" s="43"/>
      <c r="AC42" s="43"/>
      <c r="AD42" s="43"/>
      <c r="AE42" s="43"/>
    </row>
    <row r="43" spans="1:31" x14ac:dyDescent="0.25">
      <c r="A43" s="60">
        <f t="shared" si="1"/>
        <v>37</v>
      </c>
      <c r="B43" s="61" t="str">
        <f t="shared" si="3"/>
        <v>___</v>
      </c>
      <c r="C43" s="88"/>
      <c r="D43" s="81"/>
      <c r="E43" s="88"/>
      <c r="F43" s="88"/>
      <c r="G43" s="88"/>
      <c r="H43" s="81"/>
      <c r="I43" s="88"/>
      <c r="J43" s="81"/>
      <c r="K43" s="81"/>
      <c r="L43" s="88"/>
      <c r="M43" s="88"/>
      <c r="N43" s="88"/>
      <c r="O43" s="88"/>
      <c r="P43" s="88"/>
      <c r="Q43" s="88"/>
      <c r="R43" s="88"/>
      <c r="S43" s="88"/>
      <c r="T43" s="88"/>
      <c r="U43" s="88"/>
      <c r="V43" s="88"/>
      <c r="W43" s="88"/>
      <c r="X43" s="88"/>
      <c r="Y43" s="88"/>
      <c r="Z43" s="43"/>
      <c r="AA43" s="43"/>
      <c r="AB43" s="43"/>
      <c r="AC43" s="43"/>
      <c r="AD43" s="43"/>
      <c r="AE43" s="43"/>
    </row>
    <row r="44" spans="1:31" x14ac:dyDescent="0.25">
      <c r="A44" s="60">
        <f t="shared" si="1"/>
        <v>38</v>
      </c>
      <c r="B44" s="61" t="str">
        <f t="shared" si="3"/>
        <v>___</v>
      </c>
      <c r="C44" s="88"/>
      <c r="D44" s="81"/>
      <c r="E44" s="88"/>
      <c r="F44" s="88"/>
      <c r="G44" s="88"/>
      <c r="H44" s="81"/>
      <c r="I44" s="88"/>
      <c r="J44" s="81"/>
      <c r="K44" s="81"/>
      <c r="L44" s="88"/>
      <c r="M44" s="88"/>
      <c r="N44" s="88"/>
      <c r="O44" s="88"/>
      <c r="P44" s="88"/>
      <c r="Q44" s="88"/>
      <c r="R44" s="88"/>
      <c r="S44" s="88"/>
      <c r="T44" s="88"/>
      <c r="U44" s="88"/>
      <c r="V44" s="88"/>
      <c r="W44" s="88"/>
      <c r="X44" s="88"/>
      <c r="Y44" s="88"/>
      <c r="Z44" s="43"/>
      <c r="AA44" s="43"/>
      <c r="AB44" s="43"/>
      <c r="AC44" s="43"/>
      <c r="AD44" s="43"/>
      <c r="AE44" s="43"/>
    </row>
    <row r="45" spans="1:31" x14ac:dyDescent="0.25">
      <c r="A45" s="60">
        <f t="shared" si="1"/>
        <v>39</v>
      </c>
      <c r="B45" s="61" t="str">
        <f t="shared" si="3"/>
        <v>___</v>
      </c>
      <c r="C45" s="88"/>
      <c r="D45" s="81"/>
      <c r="E45" s="88"/>
      <c r="F45" s="88"/>
      <c r="G45" s="88"/>
      <c r="H45" s="81"/>
      <c r="I45" s="88"/>
      <c r="J45" s="81"/>
      <c r="K45" s="81"/>
      <c r="L45" s="88"/>
      <c r="M45" s="88"/>
      <c r="N45" s="88"/>
      <c r="O45" s="88"/>
      <c r="P45" s="88"/>
      <c r="Q45" s="88"/>
      <c r="R45" s="88"/>
      <c r="S45" s="88"/>
      <c r="T45" s="88"/>
      <c r="U45" s="88"/>
      <c r="V45" s="88"/>
      <c r="W45" s="88"/>
      <c r="X45" s="88"/>
      <c r="Y45" s="88"/>
      <c r="Z45" s="43"/>
      <c r="AA45" s="43"/>
      <c r="AB45" s="43"/>
      <c r="AC45" s="43"/>
      <c r="AD45" s="43"/>
      <c r="AE45" s="43"/>
    </row>
    <row r="46" spans="1:31" x14ac:dyDescent="0.25">
      <c r="A46" s="60">
        <f t="shared" si="1"/>
        <v>40</v>
      </c>
      <c r="B46" s="61" t="str">
        <f t="shared" si="3"/>
        <v>___</v>
      </c>
      <c r="C46" s="88"/>
      <c r="D46" s="81"/>
      <c r="E46" s="88"/>
      <c r="F46" s="88"/>
      <c r="G46" s="88"/>
      <c r="H46" s="81"/>
      <c r="I46" s="88"/>
      <c r="J46" s="81"/>
      <c r="K46" s="81"/>
      <c r="L46" s="88"/>
      <c r="M46" s="88"/>
      <c r="N46" s="88"/>
      <c r="O46" s="88"/>
      <c r="P46" s="88"/>
      <c r="Q46" s="88"/>
      <c r="R46" s="88"/>
      <c r="S46" s="88"/>
      <c r="T46" s="88"/>
      <c r="U46" s="88"/>
      <c r="V46" s="88"/>
      <c r="W46" s="88"/>
      <c r="X46" s="88"/>
      <c r="Y46" s="88"/>
      <c r="Z46" s="43"/>
      <c r="AA46" s="43"/>
      <c r="AB46" s="43"/>
      <c r="AC46" s="43"/>
      <c r="AD46" s="43"/>
      <c r="AE46" s="43"/>
    </row>
    <row r="47" spans="1:31" x14ac:dyDescent="0.25">
      <c r="A47" s="60">
        <f t="shared" si="1"/>
        <v>41</v>
      </c>
      <c r="B47" s="61" t="str">
        <f t="shared" si="3"/>
        <v>___</v>
      </c>
      <c r="C47" s="88"/>
      <c r="D47" s="81"/>
      <c r="E47" s="88"/>
      <c r="F47" s="88"/>
      <c r="G47" s="88"/>
      <c r="H47" s="81"/>
      <c r="I47" s="88"/>
      <c r="J47" s="81"/>
      <c r="K47" s="81"/>
      <c r="L47" s="88"/>
      <c r="M47" s="88"/>
      <c r="N47" s="88"/>
      <c r="O47" s="88"/>
      <c r="P47" s="88"/>
      <c r="Q47" s="88"/>
      <c r="R47" s="88"/>
      <c r="S47" s="88"/>
      <c r="T47" s="88"/>
      <c r="U47" s="88"/>
      <c r="V47" s="88"/>
      <c r="W47" s="88"/>
      <c r="X47" s="88"/>
      <c r="Y47" s="88"/>
      <c r="Z47" s="43"/>
      <c r="AA47" s="43"/>
      <c r="AB47" s="43"/>
      <c r="AC47" s="43"/>
      <c r="AD47" s="43"/>
      <c r="AE47" s="43"/>
    </row>
    <row r="48" spans="1:31" x14ac:dyDescent="0.25">
      <c r="A48" s="60">
        <f t="shared" si="1"/>
        <v>42</v>
      </c>
      <c r="B48" s="61" t="str">
        <f t="shared" si="3"/>
        <v>___</v>
      </c>
      <c r="C48" s="88"/>
      <c r="D48" s="81"/>
      <c r="E48" s="88"/>
      <c r="F48" s="88"/>
      <c r="G48" s="88"/>
      <c r="H48" s="81"/>
      <c r="I48" s="88"/>
      <c r="J48" s="81"/>
      <c r="K48" s="81"/>
      <c r="L48" s="88"/>
      <c r="M48" s="88"/>
      <c r="N48" s="88"/>
      <c r="O48" s="88"/>
      <c r="P48" s="88"/>
      <c r="Q48" s="88"/>
      <c r="R48" s="88"/>
      <c r="S48" s="88"/>
      <c r="T48" s="88"/>
      <c r="U48" s="88"/>
      <c r="V48" s="88"/>
      <c r="W48" s="88"/>
      <c r="X48" s="88"/>
      <c r="Y48" s="88"/>
      <c r="Z48" s="43"/>
      <c r="AA48" s="43"/>
      <c r="AB48" s="43"/>
      <c r="AC48" s="43"/>
      <c r="AD48" s="43"/>
      <c r="AE48" s="43"/>
    </row>
    <row r="49" spans="1:31" x14ac:dyDescent="0.25">
      <c r="A49" s="60">
        <f t="shared" si="1"/>
        <v>43</v>
      </c>
      <c r="B49" s="61" t="str">
        <f t="shared" si="3"/>
        <v>___</v>
      </c>
      <c r="C49" s="88"/>
      <c r="D49" s="81"/>
      <c r="E49" s="88"/>
      <c r="F49" s="88"/>
      <c r="G49" s="88"/>
      <c r="H49" s="81"/>
      <c r="I49" s="88"/>
      <c r="J49" s="81"/>
      <c r="K49" s="81"/>
      <c r="L49" s="88"/>
      <c r="M49" s="88"/>
      <c r="N49" s="88"/>
      <c r="O49" s="88"/>
      <c r="P49" s="88"/>
      <c r="Q49" s="88"/>
      <c r="R49" s="88"/>
      <c r="S49" s="88"/>
      <c r="T49" s="88"/>
      <c r="U49" s="88"/>
      <c r="V49" s="88"/>
      <c r="W49" s="88"/>
      <c r="X49" s="88"/>
      <c r="Y49" s="88"/>
      <c r="Z49" s="43"/>
      <c r="AA49" s="43"/>
      <c r="AB49" s="43"/>
      <c r="AC49" s="43"/>
      <c r="AD49" s="43"/>
      <c r="AE49" s="43"/>
    </row>
    <row r="50" spans="1:31" x14ac:dyDescent="0.25">
      <c r="A50" s="60">
        <f>A22+1</f>
        <v>17</v>
      </c>
      <c r="B50" s="61" t="str">
        <f t="shared" si="0"/>
        <v>___</v>
      </c>
      <c r="C50" s="88"/>
      <c r="D50" s="81"/>
      <c r="E50" s="5"/>
      <c r="F50" s="5"/>
      <c r="G50" s="5"/>
      <c r="H50" s="81"/>
      <c r="I50" s="5"/>
      <c r="J50" s="81"/>
      <c r="K50" s="81"/>
      <c r="L50" s="5"/>
      <c r="M50" s="5"/>
      <c r="N50" s="5"/>
      <c r="O50" s="5"/>
      <c r="P50" s="5"/>
      <c r="Q50" s="5"/>
      <c r="R50" s="5"/>
      <c r="S50" s="5"/>
      <c r="T50" s="5"/>
      <c r="U50" s="5"/>
      <c r="V50" s="5"/>
      <c r="W50" s="5"/>
      <c r="X50" s="5"/>
      <c r="Y50" s="5"/>
      <c r="Z50" s="43"/>
      <c r="AA50" s="43"/>
      <c r="AB50" s="43"/>
      <c r="AC50" s="43"/>
      <c r="AD50" s="43"/>
      <c r="AE50" s="43"/>
    </row>
    <row r="51" spans="1:31" x14ac:dyDescent="0.2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row>
    <row r="52" spans="1:31" x14ac:dyDescent="0.2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row>
    <row r="53" spans="1:31" ht="17.25" x14ac:dyDescent="0.25">
      <c r="A53" s="43"/>
      <c r="B53" s="62"/>
      <c r="C53" s="62"/>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row>
    <row r="54" spans="1:31" x14ac:dyDescent="0.2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row>
    <row r="55" spans="1:31" x14ac:dyDescent="0.2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row>
    <row r="56" spans="1:31" x14ac:dyDescent="0.2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row>
    <row r="57" spans="1:31" x14ac:dyDescent="0.2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row>
    <row r="58" spans="1:31" x14ac:dyDescent="0.2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row>
    <row r="59" spans="1:31" x14ac:dyDescent="0.2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row>
    <row r="60" spans="1:31" x14ac:dyDescent="0.2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row>
    <row r="61" spans="1:31" x14ac:dyDescent="0.2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row>
    <row r="62" spans="1:31" x14ac:dyDescent="0.2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row>
    <row r="63" spans="1:31" x14ac:dyDescent="0.2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row>
    <row r="64" spans="1:31" x14ac:dyDescent="0.2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row>
    <row r="65" spans="1:31" x14ac:dyDescent="0.2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row>
    <row r="66" spans="1:31" x14ac:dyDescent="0.2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row>
    <row r="67" spans="1:31" x14ac:dyDescent="0.2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row>
    <row r="68" spans="1:31" x14ac:dyDescent="0.2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row>
    <row r="69" spans="1:31" x14ac:dyDescent="0.2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row>
  </sheetData>
  <sheetProtection algorithmName="SHA-512" hashValue="1dqs/ML2M3HelSQJMHBDiuVw6qTcx9sHVErP5DbFc/yd71s8I2PbjYsTdm5rwuFQoqqSndM3zcGd2u2R8Cx6TA==" saltValue="wfys6dqBs4QBfvS7zhhl2A==" spinCount="100000" sheet="1" objects="1" scenarios="1"/>
  <dataConsolidate/>
  <mergeCells count="16">
    <mergeCell ref="C5:E5"/>
    <mergeCell ref="B4:C4"/>
    <mergeCell ref="P5:P6"/>
    <mergeCell ref="Q5:Q6"/>
    <mergeCell ref="R5:R6"/>
    <mergeCell ref="F5:I5"/>
    <mergeCell ref="X5:X6"/>
    <mergeCell ref="S5:U5"/>
    <mergeCell ref="J5:K5"/>
    <mergeCell ref="O5:O6"/>
    <mergeCell ref="Y5:Y6"/>
    <mergeCell ref="V5:V6"/>
    <mergeCell ref="L5:L6"/>
    <mergeCell ref="M5:M6"/>
    <mergeCell ref="N5:N6"/>
    <mergeCell ref="W5:W6"/>
  </mergeCells>
  <conditionalFormatting sqref="S7:U50">
    <cfRule type="cellIs" dxfId="0" priority="1" operator="equal">
      <formula>"YES"</formula>
    </cfRule>
  </conditionalFormatting>
  <dataValidations count="4">
    <dataValidation type="date" errorStyle="information" operator="lessThan" showInputMessage="1" showErrorMessage="1" errorTitle="Warning" error="The testing date should be set before the end of the trial period." sqref="R7" xr:uid="{0D817537-3E92-4BBD-8BB1-B572A7D0EFDE}">
      <formula1>44561</formula1>
    </dataValidation>
    <dataValidation type="list" allowBlank="1" showInputMessage="1" showErrorMessage="1" sqref="V7:W50" xr:uid="{D32171EC-E9F0-41D9-AFCF-F6C0DE45BAF1}">
      <formula1>"Yes, No"</formula1>
    </dataValidation>
    <dataValidation type="list" allowBlank="1" showInputMessage="1" showErrorMessage="1" sqref="S7:U50" xr:uid="{7A0B0C6B-49A4-4AF1-8148-C9E235A5EC18}">
      <formula1>"YES, NO"</formula1>
    </dataValidation>
    <dataValidation type="list" allowBlank="1" showInputMessage="1" showErrorMessage="1" sqref="C7:C50" xr:uid="{8B5DD53C-60E6-4E6C-8988-B91F8A70CAB3}">
      <formula1>"St. Andrews, Leuchars, 11kV-18612, 11kV-18613,11kV-18614,11kV-18616,11kV-18622"</formula1>
    </dataValidation>
  </dataValidations>
  <pageMargins left="0.7" right="0.7" top="0.75" bottom="0.75" header="0.3" footer="0.3"/>
  <pageSetup paperSize="9" orientation="portrait" r:id="rId1"/>
  <headerFooter>
    <oddFooter>&amp;C&amp;1#&amp;"Calibri"&amp;12&amp;K008000Internal Use</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232853-9069-45AB-92F3-3A152FC2BDE5}">
          <x14:formula1>
            <xm:f>'C. Commercial '!$B$21:$B$35</xm:f>
          </x14:formula1>
          <xm:sqref>Y7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910EC-19F2-4EBC-90CA-E91609BD3E8F}">
  <dimension ref="A1:AG106"/>
  <sheetViews>
    <sheetView showGridLines="0" zoomScaleNormal="100" workbookViewId="0"/>
  </sheetViews>
  <sheetFormatPr defaultColWidth="9.140625" defaultRowHeight="15" x14ac:dyDescent="0.25"/>
  <cols>
    <col min="1" max="1" width="5.5703125" style="64" customWidth="1"/>
    <col min="2" max="2" width="28" style="64" customWidth="1"/>
    <col min="3" max="3" width="25" style="64" customWidth="1"/>
    <col min="4" max="13" width="13.85546875" style="64" customWidth="1"/>
    <col min="14" max="17" width="14.85546875" style="64" customWidth="1"/>
    <col min="18" max="19" width="16.5703125" style="64" customWidth="1"/>
    <col min="20" max="33" width="16.7109375" style="64" customWidth="1"/>
    <col min="34" max="16384" width="9.140625" style="64"/>
  </cols>
  <sheetData>
    <row r="1" spans="1:33" x14ac:dyDescent="0.2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row>
    <row r="2" spans="1:33" ht="15.75" x14ac:dyDescent="0.25">
      <c r="A2" s="63"/>
      <c r="B2" s="65" t="s">
        <v>150</v>
      </c>
      <c r="C2" s="65"/>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row>
    <row r="3" spans="1:33" x14ac:dyDescent="0.25">
      <c r="A3" s="63"/>
      <c r="B3" s="66"/>
      <c r="C3" s="66"/>
      <c r="D3" s="66"/>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row>
    <row r="4" spans="1:33" x14ac:dyDescent="0.25">
      <c r="A4" s="63"/>
      <c r="B4" s="130" t="s">
        <v>161</v>
      </c>
      <c r="C4" s="158"/>
      <c r="D4" s="158"/>
      <c r="E4" s="158"/>
      <c r="F4" s="158"/>
      <c r="G4" s="158"/>
      <c r="H4" s="158"/>
      <c r="I4" s="158"/>
      <c r="J4" s="158"/>
      <c r="K4" s="158"/>
      <c r="L4" s="159"/>
      <c r="M4" s="63"/>
      <c r="N4" s="63"/>
      <c r="O4" s="63"/>
      <c r="P4" s="63"/>
      <c r="Q4" s="63"/>
      <c r="R4" s="63"/>
      <c r="S4" s="63"/>
      <c r="T4" s="63"/>
      <c r="U4" s="63"/>
      <c r="V4" s="63"/>
      <c r="W4" s="63"/>
      <c r="X4" s="63"/>
      <c r="Y4" s="63"/>
      <c r="Z4" s="63"/>
      <c r="AA4" s="63"/>
      <c r="AB4" s="63"/>
      <c r="AC4" s="63"/>
      <c r="AD4" s="63"/>
      <c r="AE4" s="63"/>
      <c r="AF4" s="63"/>
      <c r="AG4" s="63"/>
    </row>
    <row r="5" spans="1:33" x14ac:dyDescent="0.25">
      <c r="A5" s="63"/>
      <c r="B5" s="120" t="s">
        <v>151</v>
      </c>
      <c r="C5" s="158"/>
      <c r="D5" s="158"/>
      <c r="E5" s="158"/>
      <c r="F5" s="158"/>
      <c r="G5" s="158"/>
      <c r="H5" s="158"/>
      <c r="I5" s="158"/>
      <c r="J5" s="158"/>
      <c r="K5" s="158"/>
      <c r="L5" s="159"/>
      <c r="M5" s="63"/>
      <c r="N5" s="63"/>
      <c r="O5" s="63"/>
      <c r="P5" s="63"/>
      <c r="Q5" s="63"/>
      <c r="R5" s="63"/>
      <c r="S5" s="63"/>
      <c r="T5" s="63"/>
      <c r="U5" s="63"/>
      <c r="V5" s="63"/>
      <c r="W5" s="63"/>
      <c r="X5" s="63"/>
      <c r="Y5" s="63"/>
      <c r="Z5" s="63"/>
      <c r="AA5" s="63"/>
      <c r="AB5" s="63"/>
      <c r="AC5" s="63"/>
      <c r="AD5" s="63"/>
      <c r="AE5" s="63"/>
      <c r="AF5" s="63"/>
      <c r="AG5" s="63"/>
    </row>
    <row r="6" spans="1:33" ht="160.5" customHeight="1" x14ac:dyDescent="0.25">
      <c r="A6" s="63"/>
      <c r="B6" s="46">
        <v>4.0999999999999996</v>
      </c>
      <c r="C6" s="156" t="s">
        <v>152</v>
      </c>
      <c r="D6" s="157"/>
      <c r="E6" s="157"/>
      <c r="F6" s="124"/>
      <c r="G6" s="144"/>
      <c r="H6" s="144"/>
      <c r="I6" s="144"/>
      <c r="J6" s="144"/>
      <c r="K6" s="144"/>
      <c r="L6" s="125"/>
      <c r="M6" s="63"/>
      <c r="N6" s="63"/>
      <c r="O6" s="63"/>
      <c r="P6" s="63"/>
      <c r="Q6" s="63"/>
      <c r="R6" s="63"/>
      <c r="S6" s="63"/>
      <c r="T6" s="63"/>
      <c r="U6" s="63"/>
      <c r="V6" s="63"/>
      <c r="W6" s="63"/>
      <c r="X6" s="63"/>
      <c r="Y6" s="63"/>
      <c r="Z6" s="63"/>
      <c r="AA6" s="63"/>
      <c r="AB6" s="63"/>
      <c r="AC6" s="63"/>
      <c r="AD6" s="63"/>
      <c r="AE6" s="63"/>
      <c r="AF6" s="63"/>
      <c r="AG6" s="63"/>
    </row>
    <row r="7" spans="1:33" ht="144.75" customHeight="1" x14ac:dyDescent="0.25">
      <c r="A7" s="63"/>
      <c r="B7" s="46">
        <v>4.2</v>
      </c>
      <c r="C7" s="156" t="s">
        <v>153</v>
      </c>
      <c r="D7" s="157"/>
      <c r="E7" s="157"/>
      <c r="F7" s="164"/>
      <c r="G7" s="165"/>
      <c r="H7" s="165"/>
      <c r="I7" s="165"/>
      <c r="J7" s="165"/>
      <c r="K7" s="165"/>
      <c r="L7" s="166"/>
      <c r="M7" s="63"/>
      <c r="N7" s="63"/>
      <c r="O7" s="63"/>
      <c r="P7" s="63"/>
      <c r="Q7" s="63"/>
      <c r="R7" s="63"/>
      <c r="S7" s="63"/>
      <c r="T7" s="63"/>
      <c r="U7" s="63"/>
      <c r="V7" s="63"/>
      <c r="W7" s="63"/>
      <c r="X7" s="63"/>
      <c r="Y7" s="63"/>
      <c r="Z7" s="63"/>
      <c r="AA7" s="63"/>
      <c r="AB7" s="63"/>
      <c r="AC7" s="63"/>
      <c r="AD7" s="63"/>
      <c r="AE7" s="63"/>
      <c r="AF7" s="63"/>
      <c r="AG7" s="63"/>
    </row>
    <row r="8" spans="1:33" ht="33" customHeight="1" x14ac:dyDescent="0.25">
      <c r="A8" s="63"/>
      <c r="B8" s="126">
        <v>4.3</v>
      </c>
      <c r="C8" s="156" t="s">
        <v>86</v>
      </c>
      <c r="D8" s="157"/>
      <c r="E8" s="157"/>
      <c r="F8" s="67" t="s">
        <v>92</v>
      </c>
      <c r="G8" s="145" t="s">
        <v>93</v>
      </c>
      <c r="H8" s="146"/>
      <c r="I8" s="146"/>
      <c r="J8" s="146"/>
      <c r="K8" s="147"/>
      <c r="L8" s="67" t="s">
        <v>94</v>
      </c>
      <c r="M8" s="63"/>
      <c r="N8" s="63"/>
      <c r="O8" s="63"/>
      <c r="P8" s="63"/>
      <c r="Q8" s="63"/>
      <c r="R8" s="63"/>
      <c r="S8" s="63"/>
      <c r="T8" s="63"/>
      <c r="U8" s="63"/>
      <c r="V8" s="63"/>
      <c r="W8" s="63"/>
      <c r="X8" s="63"/>
      <c r="Y8" s="63"/>
      <c r="Z8" s="63"/>
      <c r="AA8" s="63"/>
      <c r="AB8" s="63"/>
      <c r="AC8" s="63"/>
      <c r="AD8" s="63"/>
      <c r="AE8" s="63"/>
      <c r="AF8" s="63"/>
      <c r="AG8" s="63"/>
    </row>
    <row r="9" spans="1:33" ht="60" customHeight="1" x14ac:dyDescent="0.25">
      <c r="A9" s="63"/>
      <c r="B9" s="142"/>
      <c r="C9" s="157"/>
      <c r="D9" s="157"/>
      <c r="E9" s="157"/>
      <c r="F9" s="67">
        <v>1</v>
      </c>
      <c r="G9" s="124"/>
      <c r="H9" s="144"/>
      <c r="I9" s="144"/>
      <c r="J9" s="144"/>
      <c r="K9" s="125"/>
      <c r="L9" s="86"/>
      <c r="M9" s="63"/>
      <c r="N9" s="63"/>
      <c r="O9" s="63"/>
      <c r="P9" s="63"/>
      <c r="Q9" s="63"/>
      <c r="R9" s="63"/>
      <c r="S9" s="63"/>
      <c r="T9" s="63"/>
      <c r="U9" s="63"/>
      <c r="V9" s="63"/>
      <c r="W9" s="63"/>
      <c r="X9" s="63"/>
      <c r="Y9" s="63"/>
      <c r="Z9" s="63"/>
      <c r="AA9" s="63"/>
      <c r="AB9" s="63"/>
      <c r="AC9" s="63"/>
      <c r="AD9" s="63"/>
      <c r="AE9" s="63"/>
      <c r="AF9" s="63"/>
      <c r="AG9" s="63"/>
    </row>
    <row r="10" spans="1:33" ht="60" customHeight="1" x14ac:dyDescent="0.25">
      <c r="A10" s="63"/>
      <c r="B10" s="142"/>
      <c r="C10" s="157"/>
      <c r="D10" s="157"/>
      <c r="E10" s="157"/>
      <c r="F10" s="67">
        <f>F9+1</f>
        <v>2</v>
      </c>
      <c r="G10" s="124"/>
      <c r="H10" s="144"/>
      <c r="I10" s="144"/>
      <c r="J10" s="144"/>
      <c r="K10" s="125"/>
      <c r="L10" s="86"/>
      <c r="M10" s="63"/>
      <c r="N10" s="63"/>
      <c r="O10" s="63"/>
      <c r="P10" s="63"/>
      <c r="Q10" s="63"/>
      <c r="R10" s="63"/>
      <c r="S10" s="63"/>
      <c r="T10" s="63"/>
      <c r="U10" s="63"/>
      <c r="V10" s="63"/>
      <c r="W10" s="63"/>
      <c r="X10" s="63"/>
      <c r="Y10" s="63"/>
      <c r="Z10" s="63"/>
      <c r="AA10" s="63"/>
      <c r="AB10" s="63"/>
      <c r="AC10" s="63"/>
      <c r="AD10" s="63"/>
      <c r="AE10" s="63"/>
      <c r="AF10" s="63"/>
      <c r="AG10" s="63"/>
    </row>
    <row r="11" spans="1:33" ht="60" customHeight="1" x14ac:dyDescent="0.25">
      <c r="A11" s="63"/>
      <c r="B11" s="142"/>
      <c r="C11" s="157"/>
      <c r="D11" s="157"/>
      <c r="E11" s="157"/>
      <c r="F11" s="67">
        <f t="shared" ref="F11:F15" si="0">F10+1</f>
        <v>3</v>
      </c>
      <c r="G11" s="124"/>
      <c r="H11" s="144"/>
      <c r="I11" s="144"/>
      <c r="J11" s="144"/>
      <c r="K11" s="125"/>
      <c r="L11" s="86"/>
      <c r="M11" s="63"/>
      <c r="N11" s="63"/>
      <c r="O11" s="63"/>
      <c r="P11" s="63"/>
      <c r="Q11" s="63"/>
      <c r="R11" s="63"/>
      <c r="S11" s="63"/>
      <c r="T11" s="63"/>
      <c r="U11" s="63"/>
      <c r="V11" s="63"/>
      <c r="W11" s="63"/>
      <c r="X11" s="63"/>
      <c r="Y11" s="63"/>
      <c r="Z11" s="63"/>
      <c r="AA11" s="63"/>
      <c r="AB11" s="63"/>
      <c r="AC11" s="63"/>
      <c r="AD11" s="63"/>
      <c r="AE11" s="63"/>
      <c r="AF11" s="63"/>
      <c r="AG11" s="63"/>
    </row>
    <row r="12" spans="1:33" ht="60" customHeight="1" x14ac:dyDescent="0.25">
      <c r="A12" s="63"/>
      <c r="B12" s="142"/>
      <c r="C12" s="157"/>
      <c r="D12" s="157"/>
      <c r="E12" s="157"/>
      <c r="F12" s="67">
        <f t="shared" si="0"/>
        <v>4</v>
      </c>
      <c r="G12" s="124"/>
      <c r="H12" s="144"/>
      <c r="I12" s="144"/>
      <c r="J12" s="144"/>
      <c r="K12" s="125"/>
      <c r="L12" s="86"/>
      <c r="M12" s="63"/>
      <c r="N12" s="63"/>
      <c r="O12" s="63"/>
      <c r="P12" s="63"/>
      <c r="Q12" s="63"/>
      <c r="R12" s="63"/>
      <c r="S12" s="63"/>
      <c r="T12" s="63"/>
      <c r="U12" s="63"/>
      <c r="V12" s="63"/>
      <c r="W12" s="63"/>
      <c r="X12" s="63"/>
      <c r="Y12" s="63"/>
      <c r="Z12" s="63"/>
      <c r="AA12" s="63"/>
      <c r="AB12" s="63"/>
      <c r="AC12" s="63"/>
      <c r="AD12" s="63"/>
      <c r="AE12" s="63"/>
      <c r="AF12" s="63"/>
      <c r="AG12" s="63"/>
    </row>
    <row r="13" spans="1:33" ht="60" customHeight="1" x14ac:dyDescent="0.25">
      <c r="A13" s="63"/>
      <c r="B13" s="142"/>
      <c r="C13" s="157"/>
      <c r="D13" s="157"/>
      <c r="E13" s="157"/>
      <c r="F13" s="67">
        <f t="shared" si="0"/>
        <v>5</v>
      </c>
      <c r="G13" s="124"/>
      <c r="H13" s="144"/>
      <c r="I13" s="144"/>
      <c r="J13" s="144"/>
      <c r="K13" s="125"/>
      <c r="L13" s="86"/>
      <c r="M13" s="63"/>
      <c r="N13" s="63"/>
      <c r="O13" s="63"/>
      <c r="P13" s="63"/>
      <c r="Q13" s="63"/>
      <c r="R13" s="63"/>
      <c r="S13" s="63"/>
      <c r="T13" s="63"/>
      <c r="U13" s="63"/>
      <c r="V13" s="63"/>
      <c r="W13" s="63"/>
      <c r="X13" s="63"/>
      <c r="Y13" s="63"/>
      <c r="Z13" s="63"/>
      <c r="AA13" s="63"/>
      <c r="AB13" s="63"/>
      <c r="AC13" s="63"/>
      <c r="AD13" s="63"/>
      <c r="AE13" s="63"/>
      <c r="AF13" s="63"/>
      <c r="AG13" s="63"/>
    </row>
    <row r="14" spans="1:33" ht="60" customHeight="1" x14ac:dyDescent="0.25">
      <c r="A14" s="63"/>
      <c r="B14" s="142"/>
      <c r="C14" s="157"/>
      <c r="D14" s="157"/>
      <c r="E14" s="157"/>
      <c r="F14" s="67">
        <f t="shared" si="0"/>
        <v>6</v>
      </c>
      <c r="G14" s="124"/>
      <c r="H14" s="144"/>
      <c r="I14" s="144"/>
      <c r="J14" s="144"/>
      <c r="K14" s="125"/>
      <c r="L14" s="80"/>
      <c r="M14" s="63"/>
      <c r="N14" s="63"/>
      <c r="O14" s="63"/>
      <c r="P14" s="63"/>
      <c r="Q14" s="63"/>
      <c r="R14" s="63"/>
      <c r="S14" s="63"/>
      <c r="T14" s="63"/>
      <c r="U14" s="63"/>
      <c r="V14" s="63"/>
      <c r="W14" s="63"/>
      <c r="X14" s="63"/>
      <c r="Y14" s="63"/>
      <c r="Z14" s="63"/>
      <c r="AA14" s="63"/>
      <c r="AB14" s="63"/>
      <c r="AC14" s="63"/>
      <c r="AD14" s="63"/>
      <c r="AE14" s="63"/>
      <c r="AF14" s="63"/>
      <c r="AG14" s="63"/>
    </row>
    <row r="15" spans="1:33" ht="60" customHeight="1" x14ac:dyDescent="0.25">
      <c r="A15" s="63"/>
      <c r="B15" s="127"/>
      <c r="C15" s="157"/>
      <c r="D15" s="157"/>
      <c r="E15" s="157"/>
      <c r="F15" s="67">
        <f t="shared" si="0"/>
        <v>7</v>
      </c>
      <c r="G15" s="124"/>
      <c r="H15" s="144"/>
      <c r="I15" s="144"/>
      <c r="J15" s="144"/>
      <c r="K15" s="125"/>
      <c r="L15" s="80"/>
      <c r="M15" s="63"/>
      <c r="N15" s="63"/>
      <c r="O15" s="63"/>
      <c r="P15" s="63"/>
      <c r="Q15" s="63"/>
      <c r="R15" s="63"/>
      <c r="S15" s="63"/>
      <c r="T15" s="63"/>
      <c r="U15" s="63"/>
      <c r="V15" s="63"/>
      <c r="W15" s="63"/>
      <c r="X15" s="63"/>
      <c r="Y15" s="63"/>
      <c r="Z15" s="63"/>
      <c r="AA15" s="63"/>
      <c r="AB15" s="63"/>
      <c r="AC15" s="63"/>
      <c r="AD15" s="63"/>
      <c r="AE15" s="63"/>
      <c r="AF15" s="63"/>
      <c r="AG15" s="63"/>
    </row>
    <row r="16" spans="1:33" x14ac:dyDescent="0.25">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row>
    <row r="17" spans="1:33" s="44" customFormat="1" ht="18.75" customHeight="1" x14ac:dyDescent="0.25">
      <c r="A17" s="43"/>
      <c r="B17" s="130" t="s">
        <v>162</v>
      </c>
      <c r="C17" s="148"/>
      <c r="D17" s="148"/>
      <c r="E17" s="149"/>
      <c r="F17" s="149"/>
      <c r="G17" s="149"/>
      <c r="H17" s="149"/>
      <c r="I17" s="149"/>
      <c r="J17" s="149"/>
      <c r="K17" s="149"/>
      <c r="L17" s="149"/>
      <c r="M17" s="149"/>
      <c r="N17" s="149"/>
      <c r="O17" s="149"/>
      <c r="P17" s="149"/>
      <c r="Q17" s="129"/>
      <c r="R17" s="43"/>
      <c r="S17" s="43"/>
      <c r="T17" s="43"/>
      <c r="U17" s="43"/>
      <c r="V17" s="43"/>
      <c r="W17" s="43"/>
      <c r="X17" s="43"/>
      <c r="Y17" s="43"/>
      <c r="Z17" s="43"/>
      <c r="AA17" s="43"/>
      <c r="AB17" s="43"/>
      <c r="AC17" s="43"/>
      <c r="AD17" s="43"/>
      <c r="AE17" s="43"/>
      <c r="AF17" s="43"/>
      <c r="AG17" s="43"/>
    </row>
    <row r="18" spans="1:33" s="44" customFormat="1" x14ac:dyDescent="0.25">
      <c r="A18" s="43"/>
      <c r="B18" s="120" t="s">
        <v>131</v>
      </c>
      <c r="C18" s="131"/>
      <c r="D18" s="152"/>
      <c r="E18" s="121" t="s">
        <v>71</v>
      </c>
      <c r="F18" s="121"/>
      <c r="G18" s="121"/>
      <c r="H18" s="143"/>
      <c r="I18" s="143"/>
      <c r="J18" s="143"/>
      <c r="K18" s="143"/>
      <c r="L18" s="143"/>
      <c r="M18" s="143"/>
      <c r="N18" s="138" t="s">
        <v>138</v>
      </c>
      <c r="O18" s="138"/>
      <c r="P18" s="138"/>
      <c r="Q18" s="138"/>
      <c r="R18" s="153" t="s">
        <v>89</v>
      </c>
      <c r="S18" s="153"/>
      <c r="T18" s="153"/>
      <c r="U18" s="153"/>
      <c r="V18" s="153"/>
      <c r="W18" s="153"/>
      <c r="X18" s="153"/>
      <c r="Y18" s="153"/>
      <c r="Z18" s="153"/>
      <c r="AA18" s="153"/>
      <c r="AB18" s="153"/>
      <c r="AC18" s="153"/>
      <c r="AD18" s="153"/>
      <c r="AE18" s="43"/>
      <c r="AF18" s="43"/>
      <c r="AG18" s="43"/>
    </row>
    <row r="19" spans="1:33" s="44" customFormat="1" ht="49.5" customHeight="1" x14ac:dyDescent="0.25">
      <c r="A19" s="43"/>
      <c r="B19" s="126" t="s">
        <v>0</v>
      </c>
      <c r="C19" s="126" t="s">
        <v>133</v>
      </c>
      <c r="D19" s="126" t="s">
        <v>132</v>
      </c>
      <c r="E19" s="128" t="s">
        <v>85</v>
      </c>
      <c r="F19" s="138"/>
      <c r="G19" s="138"/>
      <c r="H19" s="138" t="s">
        <v>136</v>
      </c>
      <c r="I19" s="138"/>
      <c r="J19" s="138"/>
      <c r="K19" s="138" t="s">
        <v>137</v>
      </c>
      <c r="L19" s="138"/>
      <c r="M19" s="138"/>
      <c r="N19" s="46" t="s">
        <v>158</v>
      </c>
      <c r="O19" s="46" t="s">
        <v>159</v>
      </c>
      <c r="P19" s="46" t="s">
        <v>139</v>
      </c>
      <c r="Q19" s="46" t="s">
        <v>140</v>
      </c>
      <c r="R19" s="150" t="s">
        <v>98</v>
      </c>
      <c r="S19" s="150" t="s">
        <v>146</v>
      </c>
      <c r="T19" s="150" t="s">
        <v>97</v>
      </c>
      <c r="U19" s="150" t="s">
        <v>88</v>
      </c>
      <c r="V19" s="153" t="s">
        <v>103</v>
      </c>
      <c r="W19" s="153"/>
      <c r="X19" s="153"/>
      <c r="Y19" s="150" t="s">
        <v>147</v>
      </c>
      <c r="Z19" s="153" t="s">
        <v>149</v>
      </c>
      <c r="AA19" s="153"/>
      <c r="AB19" s="153"/>
      <c r="AC19" s="150" t="s">
        <v>148</v>
      </c>
      <c r="AD19" s="150" t="s">
        <v>87</v>
      </c>
      <c r="AE19" s="43"/>
      <c r="AF19" s="43"/>
      <c r="AG19" s="43"/>
    </row>
    <row r="20" spans="1:33" s="44" customFormat="1" ht="64.5" customHeight="1" x14ac:dyDescent="0.25">
      <c r="A20" s="43"/>
      <c r="B20" s="167"/>
      <c r="C20" s="168"/>
      <c r="D20" s="168"/>
      <c r="E20" s="68" t="s">
        <v>23</v>
      </c>
      <c r="F20" s="49" t="s">
        <v>25</v>
      </c>
      <c r="G20" s="69" t="s">
        <v>84</v>
      </c>
      <c r="H20" s="70" t="s">
        <v>23</v>
      </c>
      <c r="I20" s="70" t="s">
        <v>25</v>
      </c>
      <c r="J20" s="71" t="s">
        <v>84</v>
      </c>
      <c r="K20" s="49" t="s">
        <v>23</v>
      </c>
      <c r="L20" s="49" t="s">
        <v>25</v>
      </c>
      <c r="M20" s="49" t="s">
        <v>84</v>
      </c>
      <c r="N20" s="72" t="s">
        <v>141</v>
      </c>
      <c r="O20" s="70" t="s">
        <v>141</v>
      </c>
      <c r="P20" s="70" t="s">
        <v>141</v>
      </c>
      <c r="Q20" s="70" t="s">
        <v>142</v>
      </c>
      <c r="R20" s="151"/>
      <c r="S20" s="151"/>
      <c r="T20" s="151"/>
      <c r="U20" s="151"/>
      <c r="V20" s="73" t="s">
        <v>23</v>
      </c>
      <c r="W20" s="73" t="s">
        <v>25</v>
      </c>
      <c r="X20" s="73" t="s">
        <v>84</v>
      </c>
      <c r="Y20" s="151"/>
      <c r="Z20" s="73" t="s">
        <v>23</v>
      </c>
      <c r="AA20" s="73" t="s">
        <v>25</v>
      </c>
      <c r="AB20" s="73" t="s">
        <v>84</v>
      </c>
      <c r="AC20" s="151"/>
      <c r="AD20" s="151"/>
      <c r="AE20" s="43"/>
      <c r="AF20" s="43"/>
      <c r="AG20" s="43"/>
    </row>
    <row r="21" spans="1:33" ht="23.25" customHeight="1" x14ac:dyDescent="0.25">
      <c r="A21" s="74">
        <v>1</v>
      </c>
      <c r="B21" s="75" t="str">
        <f>_xlfn.CONCAT(LEFT('A. Your details'!$D$24,4),"_","Portfolio",'C. Commercial '!A21,"_",LEFT(D21,1),"_",LEFT(C21,7))</f>
        <v>_Portfolio1__</v>
      </c>
      <c r="C21" s="41"/>
      <c r="D21" s="5"/>
      <c r="E21" s="38"/>
      <c r="F21" s="38"/>
      <c r="G21" s="40"/>
      <c r="H21" s="39"/>
      <c r="I21" s="39"/>
      <c r="J21" s="39"/>
      <c r="K21" s="76">
        <f t="shared" ref="K21:K26" si="1">$Z$21-H21</f>
        <v>1040</v>
      </c>
      <c r="L21" s="76">
        <f t="shared" ref="L21:L26" si="2">$AA$21-I21</f>
        <v>650</v>
      </c>
      <c r="M21" s="76">
        <f t="shared" ref="M21:M26" si="3">$AB$21-J21</f>
        <v>520</v>
      </c>
      <c r="N21" s="38"/>
      <c r="O21" s="38"/>
      <c r="P21" s="38"/>
      <c r="Q21" s="135"/>
      <c r="R21" s="139">
        <f>Q21+SUM(P21:P35)+SUM(Y21:Y35)</f>
        <v>0</v>
      </c>
      <c r="S21" s="77">
        <f t="shared" ref="S21:S35" si="4">(E21*K21)+(F21*L21)+(G21*M21)</f>
        <v>0</v>
      </c>
      <c r="T21" s="139" t="e">
        <f>R21/SUM(S21:S35)</f>
        <v>#DIV/0!</v>
      </c>
      <c r="U21" s="77" t="e">
        <f t="shared" ref="U21:U26" si="5">($Q$21+P21+Y21)/S21</f>
        <v>#DIV/0!</v>
      </c>
      <c r="V21" s="78">
        <f t="shared" ref="V21:V26" si="6">(K21/$Z$21)*$AC$21*$AD$21</f>
        <v>18.75</v>
      </c>
      <c r="W21" s="78">
        <f t="shared" ref="W21:W26" si="7">(L21/$AA$21)*$AC$21*$AD$21</f>
        <v>18.75</v>
      </c>
      <c r="X21" s="78">
        <f t="shared" ref="X21:X26" si="8">(M21/$AB$21)*$AC$21*$AD$21</f>
        <v>18.75</v>
      </c>
      <c r="Y21" s="77">
        <f>N21*((V21*E21)+(F21*W21)+(G21+X21))</f>
        <v>0</v>
      </c>
      <c r="Z21" s="139">
        <v>1040</v>
      </c>
      <c r="AA21" s="139">
        <v>650</v>
      </c>
      <c r="AB21" s="139">
        <v>520</v>
      </c>
      <c r="AC21" s="139">
        <v>0.75</v>
      </c>
      <c r="AD21" s="139">
        <v>25</v>
      </c>
      <c r="AE21" s="63"/>
      <c r="AF21" s="63"/>
      <c r="AG21" s="63"/>
    </row>
    <row r="22" spans="1:33" ht="21" customHeight="1" x14ac:dyDescent="0.25">
      <c r="A22" s="74">
        <f>A21+1</f>
        <v>2</v>
      </c>
      <c r="B22" s="75" t="str">
        <f>_xlfn.CONCAT(LEFT('A. Your details'!$D$24,4),"_","Portfolio",'C. Commercial '!A22,"_",LEFT(D22,1),"_",LEFT(C22,7))</f>
        <v>_Portfolio2__</v>
      </c>
      <c r="C22" s="37"/>
      <c r="D22" s="5"/>
      <c r="E22" s="38"/>
      <c r="F22" s="38"/>
      <c r="G22" s="40"/>
      <c r="H22" s="38"/>
      <c r="I22" s="38"/>
      <c r="J22" s="38"/>
      <c r="K22" s="76">
        <f t="shared" si="1"/>
        <v>1040</v>
      </c>
      <c r="L22" s="76">
        <f t="shared" si="2"/>
        <v>650</v>
      </c>
      <c r="M22" s="76">
        <f t="shared" si="3"/>
        <v>520</v>
      </c>
      <c r="N22" s="38"/>
      <c r="O22" s="38"/>
      <c r="P22" s="38"/>
      <c r="Q22" s="136"/>
      <c r="R22" s="140"/>
      <c r="S22" s="77">
        <f t="shared" si="4"/>
        <v>0</v>
      </c>
      <c r="T22" s="140"/>
      <c r="U22" s="77" t="e">
        <f t="shared" si="5"/>
        <v>#DIV/0!</v>
      </c>
      <c r="V22" s="78">
        <f t="shared" si="6"/>
        <v>18.75</v>
      </c>
      <c r="W22" s="78">
        <f t="shared" si="7"/>
        <v>18.75</v>
      </c>
      <c r="X22" s="78">
        <f t="shared" si="8"/>
        <v>18.75</v>
      </c>
      <c r="Y22" s="77">
        <f t="shared" ref="Y22:Y26" si="9">N22*((V22*E22)+(F22*W22)+(G22+X22))</f>
        <v>0</v>
      </c>
      <c r="Z22" s="140"/>
      <c r="AA22" s="140"/>
      <c r="AB22" s="140"/>
      <c r="AC22" s="140"/>
      <c r="AD22" s="140"/>
      <c r="AE22" s="63"/>
      <c r="AF22" s="63"/>
      <c r="AG22" s="63"/>
    </row>
    <row r="23" spans="1:33" ht="21" customHeight="1" x14ac:dyDescent="0.25">
      <c r="A23" s="74">
        <f t="shared" ref="A23:A35" si="10">A22+1</f>
        <v>3</v>
      </c>
      <c r="B23" s="75" t="str">
        <f>_xlfn.CONCAT(LEFT('A. Your details'!$D$24,4),"_","Portfolio",'C. Commercial '!A23,"_",LEFT(D23,1),"_",LEFT(C23,7))</f>
        <v>_Portfolio3__</v>
      </c>
      <c r="C23" s="37"/>
      <c r="D23" s="5"/>
      <c r="E23" s="38"/>
      <c r="F23" s="38"/>
      <c r="G23" s="40"/>
      <c r="H23" s="38"/>
      <c r="I23" s="38"/>
      <c r="J23" s="38"/>
      <c r="K23" s="76">
        <f t="shared" si="1"/>
        <v>1040</v>
      </c>
      <c r="L23" s="76">
        <f t="shared" si="2"/>
        <v>650</v>
      </c>
      <c r="M23" s="76">
        <f t="shared" si="3"/>
        <v>520</v>
      </c>
      <c r="N23" s="38"/>
      <c r="O23" s="38"/>
      <c r="P23" s="38"/>
      <c r="Q23" s="136"/>
      <c r="R23" s="140"/>
      <c r="S23" s="77">
        <f t="shared" si="4"/>
        <v>0</v>
      </c>
      <c r="T23" s="140"/>
      <c r="U23" s="77" t="e">
        <f t="shared" si="5"/>
        <v>#DIV/0!</v>
      </c>
      <c r="V23" s="78">
        <f t="shared" si="6"/>
        <v>18.75</v>
      </c>
      <c r="W23" s="78">
        <f t="shared" si="7"/>
        <v>18.75</v>
      </c>
      <c r="X23" s="78">
        <f t="shared" si="8"/>
        <v>18.75</v>
      </c>
      <c r="Y23" s="77">
        <f t="shared" si="9"/>
        <v>0</v>
      </c>
      <c r="Z23" s="140"/>
      <c r="AA23" s="140"/>
      <c r="AB23" s="140"/>
      <c r="AC23" s="140"/>
      <c r="AD23" s="140"/>
      <c r="AE23" s="63"/>
      <c r="AF23" s="63"/>
      <c r="AG23" s="63"/>
    </row>
    <row r="24" spans="1:33" ht="21" customHeight="1" x14ac:dyDescent="0.25">
      <c r="A24" s="74">
        <f t="shared" si="10"/>
        <v>4</v>
      </c>
      <c r="B24" s="75" t="str">
        <f>_xlfn.CONCAT(LEFT('A. Your details'!$D$24,4),"_","Portfolio",'C. Commercial '!A24,"_",LEFT(D24,1),"_",LEFT(C24,7))</f>
        <v>_Portfolio4__</v>
      </c>
      <c r="C24" s="37"/>
      <c r="D24" s="5"/>
      <c r="E24" s="38"/>
      <c r="F24" s="38"/>
      <c r="G24" s="40"/>
      <c r="H24" s="38"/>
      <c r="I24" s="38"/>
      <c r="J24" s="38"/>
      <c r="K24" s="76">
        <f t="shared" si="1"/>
        <v>1040</v>
      </c>
      <c r="L24" s="76">
        <f t="shared" si="2"/>
        <v>650</v>
      </c>
      <c r="M24" s="76">
        <f t="shared" si="3"/>
        <v>520</v>
      </c>
      <c r="N24" s="38"/>
      <c r="O24" s="38"/>
      <c r="P24" s="38"/>
      <c r="Q24" s="136"/>
      <c r="R24" s="140"/>
      <c r="S24" s="77">
        <f t="shared" si="4"/>
        <v>0</v>
      </c>
      <c r="T24" s="140"/>
      <c r="U24" s="77" t="e">
        <f t="shared" si="5"/>
        <v>#DIV/0!</v>
      </c>
      <c r="V24" s="78">
        <f t="shared" si="6"/>
        <v>18.75</v>
      </c>
      <c r="W24" s="78">
        <f t="shared" si="7"/>
        <v>18.75</v>
      </c>
      <c r="X24" s="78">
        <f t="shared" si="8"/>
        <v>18.75</v>
      </c>
      <c r="Y24" s="77">
        <f t="shared" si="9"/>
        <v>0</v>
      </c>
      <c r="Z24" s="140"/>
      <c r="AA24" s="140"/>
      <c r="AB24" s="140"/>
      <c r="AC24" s="140"/>
      <c r="AD24" s="140"/>
      <c r="AE24" s="63"/>
      <c r="AF24" s="63"/>
      <c r="AG24" s="63"/>
    </row>
    <row r="25" spans="1:33" ht="21.75" customHeight="1" x14ac:dyDescent="0.25">
      <c r="A25" s="74">
        <f t="shared" si="10"/>
        <v>5</v>
      </c>
      <c r="B25" s="75" t="str">
        <f>_xlfn.CONCAT(LEFT('A. Your details'!$D$24,4),"_","Portfolio",'C. Commercial '!A25,"_",LEFT(D25,1),"_",LEFT(C25,7))</f>
        <v>_Portfolio5__</v>
      </c>
      <c r="C25" s="37"/>
      <c r="D25" s="5"/>
      <c r="E25" s="38"/>
      <c r="F25" s="38"/>
      <c r="G25" s="40"/>
      <c r="H25" s="38"/>
      <c r="I25" s="38"/>
      <c r="J25" s="38"/>
      <c r="K25" s="76">
        <f t="shared" si="1"/>
        <v>1040</v>
      </c>
      <c r="L25" s="76">
        <f t="shared" si="2"/>
        <v>650</v>
      </c>
      <c r="M25" s="76">
        <f t="shared" si="3"/>
        <v>520</v>
      </c>
      <c r="N25" s="38"/>
      <c r="O25" s="38"/>
      <c r="P25" s="38"/>
      <c r="Q25" s="136"/>
      <c r="R25" s="140"/>
      <c r="S25" s="77">
        <f t="shared" si="4"/>
        <v>0</v>
      </c>
      <c r="T25" s="140"/>
      <c r="U25" s="77" t="e">
        <f t="shared" si="5"/>
        <v>#DIV/0!</v>
      </c>
      <c r="V25" s="78">
        <f t="shared" si="6"/>
        <v>18.75</v>
      </c>
      <c r="W25" s="78">
        <f t="shared" si="7"/>
        <v>18.75</v>
      </c>
      <c r="X25" s="78">
        <f t="shared" si="8"/>
        <v>18.75</v>
      </c>
      <c r="Y25" s="77">
        <f t="shared" si="9"/>
        <v>0</v>
      </c>
      <c r="Z25" s="140"/>
      <c r="AA25" s="140"/>
      <c r="AB25" s="140"/>
      <c r="AC25" s="140"/>
      <c r="AD25" s="140"/>
      <c r="AE25" s="63"/>
      <c r="AF25" s="63"/>
      <c r="AG25" s="63"/>
    </row>
    <row r="26" spans="1:33" ht="18.75" customHeight="1" x14ac:dyDescent="0.25">
      <c r="A26" s="74">
        <f t="shared" si="10"/>
        <v>6</v>
      </c>
      <c r="B26" s="75" t="str">
        <f>_xlfn.CONCAT(LEFT('A. Your details'!$D$24,4),"_","Portfolio",'C. Commercial '!A26,"_",LEFT(D26,1),"_",LEFT(C26,7))</f>
        <v>_Portfolio6__</v>
      </c>
      <c r="C26" s="37"/>
      <c r="D26" s="5"/>
      <c r="E26" s="38"/>
      <c r="F26" s="38"/>
      <c r="G26" s="40"/>
      <c r="H26" s="38"/>
      <c r="I26" s="38"/>
      <c r="J26" s="38"/>
      <c r="K26" s="76">
        <f t="shared" si="1"/>
        <v>1040</v>
      </c>
      <c r="L26" s="76">
        <f t="shared" si="2"/>
        <v>650</v>
      </c>
      <c r="M26" s="76">
        <f t="shared" si="3"/>
        <v>520</v>
      </c>
      <c r="N26" s="38"/>
      <c r="O26" s="38"/>
      <c r="P26" s="38"/>
      <c r="Q26" s="136"/>
      <c r="R26" s="140"/>
      <c r="S26" s="77">
        <f t="shared" si="4"/>
        <v>0</v>
      </c>
      <c r="T26" s="140"/>
      <c r="U26" s="77" t="e">
        <f t="shared" si="5"/>
        <v>#DIV/0!</v>
      </c>
      <c r="V26" s="78">
        <f t="shared" si="6"/>
        <v>18.75</v>
      </c>
      <c r="W26" s="78">
        <f t="shared" si="7"/>
        <v>18.75</v>
      </c>
      <c r="X26" s="78">
        <f t="shared" si="8"/>
        <v>18.75</v>
      </c>
      <c r="Y26" s="77">
        <f t="shared" si="9"/>
        <v>0</v>
      </c>
      <c r="Z26" s="140"/>
      <c r="AA26" s="140"/>
      <c r="AB26" s="140"/>
      <c r="AC26" s="140"/>
      <c r="AD26" s="140"/>
      <c r="AE26" s="63"/>
      <c r="AF26" s="63"/>
      <c r="AG26" s="63"/>
    </row>
    <row r="27" spans="1:33" ht="18.75" customHeight="1" x14ac:dyDescent="0.25">
      <c r="A27" s="74">
        <f t="shared" si="10"/>
        <v>7</v>
      </c>
      <c r="B27" s="75" t="str">
        <f>_xlfn.CONCAT(LEFT('A. Your details'!$D$24,4),"_","Portfolio",'C. Commercial '!A27,"_",LEFT(D27,1),"_",LEFT(C27,7))</f>
        <v>_Portfolio7__</v>
      </c>
      <c r="C27" s="37"/>
      <c r="D27" s="88"/>
      <c r="E27" s="38"/>
      <c r="F27" s="38"/>
      <c r="G27" s="40"/>
      <c r="H27" s="38"/>
      <c r="I27" s="38"/>
      <c r="J27" s="38"/>
      <c r="K27" s="76">
        <f t="shared" ref="K27:K31" si="11">$Z$21-H27</f>
        <v>1040</v>
      </c>
      <c r="L27" s="76">
        <f t="shared" ref="L27:L31" si="12">$AA$21-I27</f>
        <v>650</v>
      </c>
      <c r="M27" s="76">
        <f t="shared" ref="M27:M31" si="13">$AB$21-J27</f>
        <v>520</v>
      </c>
      <c r="N27" s="38"/>
      <c r="O27" s="38"/>
      <c r="P27" s="38"/>
      <c r="Q27" s="136"/>
      <c r="R27" s="140"/>
      <c r="S27" s="77">
        <f t="shared" si="4"/>
        <v>0</v>
      </c>
      <c r="T27" s="140"/>
      <c r="U27" s="77" t="e">
        <f t="shared" ref="U27:U35" si="14">($Q$21+P27+Y27)/S27</f>
        <v>#DIV/0!</v>
      </c>
      <c r="V27" s="78">
        <f t="shared" ref="V27:V35" si="15">(K27/$Z$21)*$AC$21*$AD$21</f>
        <v>18.75</v>
      </c>
      <c r="W27" s="78">
        <f t="shared" ref="W27:W35" si="16">(L27/$AA$21)*$AC$21*$AD$21</f>
        <v>18.75</v>
      </c>
      <c r="X27" s="78">
        <f t="shared" ref="X27:X35" si="17">(M27/$AB$21)*$AC$21*$AD$21</f>
        <v>18.75</v>
      </c>
      <c r="Y27" s="77">
        <f t="shared" ref="Y27:Y35" si="18">N27*((V27*E27)+(F27*W27)+(G27+X27))</f>
        <v>0</v>
      </c>
      <c r="Z27" s="140"/>
      <c r="AA27" s="140"/>
      <c r="AB27" s="140"/>
      <c r="AC27" s="140"/>
      <c r="AD27" s="140"/>
      <c r="AE27" s="63"/>
      <c r="AF27" s="63"/>
      <c r="AG27" s="63"/>
    </row>
    <row r="28" spans="1:33" ht="18.75" customHeight="1" x14ac:dyDescent="0.25">
      <c r="A28" s="74">
        <f t="shared" si="10"/>
        <v>8</v>
      </c>
      <c r="B28" s="75" t="str">
        <f>_xlfn.CONCAT(LEFT('A. Your details'!$D$24,4),"_","Portfolio",'C. Commercial '!A28,"_",LEFT(D28,1),"_",LEFT(C28,7))</f>
        <v>_Portfolio8__</v>
      </c>
      <c r="C28" s="37"/>
      <c r="D28" s="88"/>
      <c r="E28" s="38"/>
      <c r="F28" s="38"/>
      <c r="G28" s="40"/>
      <c r="H28" s="38"/>
      <c r="I28" s="38"/>
      <c r="J28" s="38"/>
      <c r="K28" s="76">
        <f t="shared" si="11"/>
        <v>1040</v>
      </c>
      <c r="L28" s="76">
        <f t="shared" si="12"/>
        <v>650</v>
      </c>
      <c r="M28" s="76">
        <f t="shared" si="13"/>
        <v>520</v>
      </c>
      <c r="N28" s="38"/>
      <c r="O28" s="38"/>
      <c r="P28" s="38"/>
      <c r="Q28" s="136"/>
      <c r="R28" s="140"/>
      <c r="S28" s="77">
        <f t="shared" si="4"/>
        <v>0</v>
      </c>
      <c r="T28" s="140"/>
      <c r="U28" s="77" t="e">
        <f t="shared" si="14"/>
        <v>#DIV/0!</v>
      </c>
      <c r="V28" s="78">
        <f t="shared" si="15"/>
        <v>18.75</v>
      </c>
      <c r="W28" s="78">
        <f t="shared" si="16"/>
        <v>18.75</v>
      </c>
      <c r="X28" s="78">
        <f t="shared" si="17"/>
        <v>18.75</v>
      </c>
      <c r="Y28" s="77">
        <f t="shared" si="18"/>
        <v>0</v>
      </c>
      <c r="Z28" s="140"/>
      <c r="AA28" s="140"/>
      <c r="AB28" s="140"/>
      <c r="AC28" s="140"/>
      <c r="AD28" s="140"/>
      <c r="AE28" s="63"/>
      <c r="AF28" s="63"/>
      <c r="AG28" s="63"/>
    </row>
    <row r="29" spans="1:33" ht="18.75" customHeight="1" x14ac:dyDescent="0.25">
      <c r="A29" s="74">
        <f t="shared" si="10"/>
        <v>9</v>
      </c>
      <c r="B29" s="75" t="str">
        <f>_xlfn.CONCAT(LEFT('A. Your details'!$D$24,4),"_","Portfolio",'C. Commercial '!A29,"_",LEFT(D29,1),"_",LEFT(C29,7))</f>
        <v>_Portfolio9__</v>
      </c>
      <c r="C29" s="37"/>
      <c r="D29" s="88"/>
      <c r="E29" s="38"/>
      <c r="F29" s="38"/>
      <c r="G29" s="40"/>
      <c r="H29" s="38"/>
      <c r="I29" s="38"/>
      <c r="J29" s="38"/>
      <c r="K29" s="76">
        <f t="shared" si="11"/>
        <v>1040</v>
      </c>
      <c r="L29" s="76">
        <f t="shared" si="12"/>
        <v>650</v>
      </c>
      <c r="M29" s="76">
        <f t="shared" si="13"/>
        <v>520</v>
      </c>
      <c r="N29" s="38"/>
      <c r="O29" s="38"/>
      <c r="P29" s="38"/>
      <c r="Q29" s="136"/>
      <c r="R29" s="140"/>
      <c r="S29" s="77">
        <f t="shared" si="4"/>
        <v>0</v>
      </c>
      <c r="T29" s="140"/>
      <c r="U29" s="77" t="e">
        <f t="shared" si="14"/>
        <v>#DIV/0!</v>
      </c>
      <c r="V29" s="78">
        <f t="shared" si="15"/>
        <v>18.75</v>
      </c>
      <c r="W29" s="78">
        <f t="shared" si="16"/>
        <v>18.75</v>
      </c>
      <c r="X29" s="78">
        <f t="shared" si="17"/>
        <v>18.75</v>
      </c>
      <c r="Y29" s="77">
        <f t="shared" si="18"/>
        <v>0</v>
      </c>
      <c r="Z29" s="140"/>
      <c r="AA29" s="140"/>
      <c r="AB29" s="140"/>
      <c r="AC29" s="140"/>
      <c r="AD29" s="140"/>
      <c r="AE29" s="63"/>
      <c r="AF29" s="63"/>
      <c r="AG29" s="63"/>
    </row>
    <row r="30" spans="1:33" ht="18.75" customHeight="1" x14ac:dyDescent="0.25">
      <c r="A30" s="74">
        <f t="shared" si="10"/>
        <v>10</v>
      </c>
      <c r="B30" s="75" t="str">
        <f>_xlfn.CONCAT(LEFT('A. Your details'!$D$24,4),"_","Portfolio",'C. Commercial '!A30,"_",LEFT(D30,1),"_",LEFT(C30,7))</f>
        <v>_Portfolio10__</v>
      </c>
      <c r="C30" s="37"/>
      <c r="D30" s="88"/>
      <c r="E30" s="38"/>
      <c r="F30" s="38"/>
      <c r="G30" s="40"/>
      <c r="H30" s="38"/>
      <c r="I30" s="38"/>
      <c r="J30" s="38"/>
      <c r="K30" s="76">
        <f t="shared" si="11"/>
        <v>1040</v>
      </c>
      <c r="L30" s="76">
        <f t="shared" si="12"/>
        <v>650</v>
      </c>
      <c r="M30" s="76">
        <f t="shared" si="13"/>
        <v>520</v>
      </c>
      <c r="N30" s="38"/>
      <c r="O30" s="38"/>
      <c r="P30" s="38"/>
      <c r="Q30" s="136"/>
      <c r="R30" s="140"/>
      <c r="S30" s="77">
        <f t="shared" si="4"/>
        <v>0</v>
      </c>
      <c r="T30" s="140"/>
      <c r="U30" s="77" t="e">
        <f t="shared" si="14"/>
        <v>#DIV/0!</v>
      </c>
      <c r="V30" s="78">
        <f t="shared" si="15"/>
        <v>18.75</v>
      </c>
      <c r="W30" s="78">
        <f t="shared" si="16"/>
        <v>18.75</v>
      </c>
      <c r="X30" s="78">
        <f t="shared" si="17"/>
        <v>18.75</v>
      </c>
      <c r="Y30" s="77">
        <f t="shared" si="18"/>
        <v>0</v>
      </c>
      <c r="Z30" s="140"/>
      <c r="AA30" s="140"/>
      <c r="AB30" s="140"/>
      <c r="AC30" s="140"/>
      <c r="AD30" s="140"/>
      <c r="AE30" s="63"/>
      <c r="AF30" s="63"/>
      <c r="AG30" s="63"/>
    </row>
    <row r="31" spans="1:33" ht="18.75" customHeight="1" x14ac:dyDescent="0.25">
      <c r="A31" s="74">
        <f t="shared" si="10"/>
        <v>11</v>
      </c>
      <c r="B31" s="75" t="str">
        <f>_xlfn.CONCAT(LEFT('A. Your details'!$D$24,4),"_","Portfolio",'C. Commercial '!A31,"_",LEFT(D31,1),"_",LEFT(C31,7))</f>
        <v>_Portfolio11__</v>
      </c>
      <c r="C31" s="37"/>
      <c r="D31" s="88"/>
      <c r="E31" s="38"/>
      <c r="F31" s="38"/>
      <c r="G31" s="40"/>
      <c r="H31" s="38"/>
      <c r="I31" s="38"/>
      <c r="J31" s="38"/>
      <c r="K31" s="76">
        <f t="shared" si="11"/>
        <v>1040</v>
      </c>
      <c r="L31" s="76">
        <f t="shared" si="12"/>
        <v>650</v>
      </c>
      <c r="M31" s="76">
        <f t="shared" si="13"/>
        <v>520</v>
      </c>
      <c r="N31" s="38"/>
      <c r="O31" s="38"/>
      <c r="P31" s="38"/>
      <c r="Q31" s="136"/>
      <c r="R31" s="140"/>
      <c r="S31" s="77">
        <f t="shared" si="4"/>
        <v>0</v>
      </c>
      <c r="T31" s="140"/>
      <c r="U31" s="77" t="e">
        <f t="shared" si="14"/>
        <v>#DIV/0!</v>
      </c>
      <c r="V31" s="78">
        <f t="shared" si="15"/>
        <v>18.75</v>
      </c>
      <c r="W31" s="78">
        <f t="shared" si="16"/>
        <v>18.75</v>
      </c>
      <c r="X31" s="78">
        <f t="shared" si="17"/>
        <v>18.75</v>
      </c>
      <c r="Y31" s="77">
        <f t="shared" si="18"/>
        <v>0</v>
      </c>
      <c r="Z31" s="140"/>
      <c r="AA31" s="140"/>
      <c r="AB31" s="140"/>
      <c r="AC31" s="140"/>
      <c r="AD31" s="140"/>
      <c r="AE31" s="63"/>
      <c r="AF31" s="63"/>
      <c r="AG31" s="63"/>
    </row>
    <row r="32" spans="1:33" ht="18.75" customHeight="1" x14ac:dyDescent="0.25">
      <c r="A32" s="74">
        <f t="shared" si="10"/>
        <v>12</v>
      </c>
      <c r="B32" s="75" t="str">
        <f>_xlfn.CONCAT(LEFT('A. Your details'!$D$24,4),"_","Portfolio",'C. Commercial '!A32,"_",LEFT(D32,1),"_",LEFT(C32,7))</f>
        <v>_Portfolio12__</v>
      </c>
      <c r="C32" s="37"/>
      <c r="D32" s="88"/>
      <c r="E32" s="38"/>
      <c r="F32" s="38"/>
      <c r="G32" s="40"/>
      <c r="H32" s="38"/>
      <c r="I32" s="38"/>
      <c r="J32" s="38"/>
      <c r="K32" s="76">
        <f t="shared" ref="K32:K35" si="19">$Z$21-H32</f>
        <v>1040</v>
      </c>
      <c r="L32" s="76">
        <f t="shared" ref="L32:L35" si="20">$AA$21-I32</f>
        <v>650</v>
      </c>
      <c r="M32" s="76">
        <f t="shared" ref="M32:M35" si="21">$AB$21-J32</f>
        <v>520</v>
      </c>
      <c r="N32" s="38"/>
      <c r="O32" s="38"/>
      <c r="P32" s="38"/>
      <c r="Q32" s="136"/>
      <c r="R32" s="140"/>
      <c r="S32" s="77">
        <f t="shared" si="4"/>
        <v>0</v>
      </c>
      <c r="T32" s="140"/>
      <c r="U32" s="77" t="e">
        <f t="shared" si="14"/>
        <v>#DIV/0!</v>
      </c>
      <c r="V32" s="78">
        <f t="shared" si="15"/>
        <v>18.75</v>
      </c>
      <c r="W32" s="78">
        <f t="shared" si="16"/>
        <v>18.75</v>
      </c>
      <c r="X32" s="78">
        <f t="shared" si="17"/>
        <v>18.75</v>
      </c>
      <c r="Y32" s="77">
        <f t="shared" si="18"/>
        <v>0</v>
      </c>
      <c r="Z32" s="140"/>
      <c r="AA32" s="140"/>
      <c r="AB32" s="140"/>
      <c r="AC32" s="140"/>
      <c r="AD32" s="140"/>
      <c r="AE32" s="63"/>
      <c r="AF32" s="63"/>
      <c r="AG32" s="63"/>
    </row>
    <row r="33" spans="1:33" ht="18.75" customHeight="1" x14ac:dyDescent="0.25">
      <c r="A33" s="74">
        <f t="shared" si="10"/>
        <v>13</v>
      </c>
      <c r="B33" s="75" t="str">
        <f>_xlfn.CONCAT(LEFT('A. Your details'!$D$24,4),"_","Portfolio",'C. Commercial '!A33,"_",LEFT(D33,1),"_",LEFT(C33,7))</f>
        <v>_Portfolio13__</v>
      </c>
      <c r="C33" s="37"/>
      <c r="D33" s="88"/>
      <c r="E33" s="38"/>
      <c r="F33" s="38"/>
      <c r="G33" s="40"/>
      <c r="H33" s="38"/>
      <c r="I33" s="38"/>
      <c r="J33" s="38"/>
      <c r="K33" s="76">
        <f t="shared" si="19"/>
        <v>1040</v>
      </c>
      <c r="L33" s="76">
        <f t="shared" si="20"/>
        <v>650</v>
      </c>
      <c r="M33" s="76">
        <f t="shared" si="21"/>
        <v>520</v>
      </c>
      <c r="N33" s="38"/>
      <c r="O33" s="38"/>
      <c r="P33" s="38"/>
      <c r="Q33" s="136"/>
      <c r="R33" s="140"/>
      <c r="S33" s="77">
        <f t="shared" si="4"/>
        <v>0</v>
      </c>
      <c r="T33" s="140"/>
      <c r="U33" s="77" t="e">
        <f t="shared" si="14"/>
        <v>#DIV/0!</v>
      </c>
      <c r="V33" s="78">
        <f t="shared" si="15"/>
        <v>18.75</v>
      </c>
      <c r="W33" s="78">
        <f t="shared" si="16"/>
        <v>18.75</v>
      </c>
      <c r="X33" s="78">
        <f t="shared" si="17"/>
        <v>18.75</v>
      </c>
      <c r="Y33" s="77">
        <f t="shared" si="18"/>
        <v>0</v>
      </c>
      <c r="Z33" s="140"/>
      <c r="AA33" s="140"/>
      <c r="AB33" s="140"/>
      <c r="AC33" s="140"/>
      <c r="AD33" s="140"/>
      <c r="AE33" s="63"/>
      <c r="AF33" s="63"/>
      <c r="AG33" s="63"/>
    </row>
    <row r="34" spans="1:33" ht="18.75" customHeight="1" x14ac:dyDescent="0.25">
      <c r="A34" s="74">
        <f t="shared" si="10"/>
        <v>14</v>
      </c>
      <c r="B34" s="75" t="str">
        <f>_xlfn.CONCAT(LEFT('A. Your details'!$D$24,4),"_","Portfolio",'C. Commercial '!A34,"_",LEFT(D34,1),"_",LEFT(C34,7))</f>
        <v>_Portfolio14__</v>
      </c>
      <c r="C34" s="37"/>
      <c r="D34" s="88"/>
      <c r="E34" s="38"/>
      <c r="F34" s="38"/>
      <c r="G34" s="40"/>
      <c r="H34" s="38"/>
      <c r="I34" s="38"/>
      <c r="J34" s="38"/>
      <c r="K34" s="76">
        <f t="shared" si="19"/>
        <v>1040</v>
      </c>
      <c r="L34" s="76">
        <f t="shared" si="20"/>
        <v>650</v>
      </c>
      <c r="M34" s="76">
        <f t="shared" si="21"/>
        <v>520</v>
      </c>
      <c r="N34" s="38"/>
      <c r="O34" s="38"/>
      <c r="P34" s="38"/>
      <c r="Q34" s="136"/>
      <c r="R34" s="140"/>
      <c r="S34" s="77">
        <f t="shared" si="4"/>
        <v>0</v>
      </c>
      <c r="T34" s="140"/>
      <c r="U34" s="77" t="e">
        <f t="shared" si="14"/>
        <v>#DIV/0!</v>
      </c>
      <c r="V34" s="78">
        <f t="shared" si="15"/>
        <v>18.75</v>
      </c>
      <c r="W34" s="78">
        <f t="shared" si="16"/>
        <v>18.75</v>
      </c>
      <c r="X34" s="78">
        <f t="shared" si="17"/>
        <v>18.75</v>
      </c>
      <c r="Y34" s="77">
        <f t="shared" si="18"/>
        <v>0</v>
      </c>
      <c r="Z34" s="140"/>
      <c r="AA34" s="140"/>
      <c r="AB34" s="140"/>
      <c r="AC34" s="140"/>
      <c r="AD34" s="140"/>
      <c r="AE34" s="63"/>
      <c r="AF34" s="63"/>
      <c r="AG34" s="63"/>
    </row>
    <row r="35" spans="1:33" ht="23.25" customHeight="1" x14ac:dyDescent="0.25">
      <c r="A35" s="74">
        <f t="shared" si="10"/>
        <v>15</v>
      </c>
      <c r="B35" s="75" t="str">
        <f>_xlfn.CONCAT(LEFT('A. Your details'!$D$24,4),"_","Portfolio",'C. Commercial '!A35,"_",LEFT(D35,1),"_",LEFT(C35,7))</f>
        <v>_Portfolio15__</v>
      </c>
      <c r="C35" s="37"/>
      <c r="D35" s="88"/>
      <c r="E35" s="38"/>
      <c r="F35" s="38"/>
      <c r="G35" s="40"/>
      <c r="H35" s="38"/>
      <c r="I35" s="38"/>
      <c r="J35" s="38"/>
      <c r="K35" s="76">
        <f t="shared" si="19"/>
        <v>1040</v>
      </c>
      <c r="L35" s="76">
        <f t="shared" si="20"/>
        <v>650</v>
      </c>
      <c r="M35" s="76">
        <f t="shared" si="21"/>
        <v>520</v>
      </c>
      <c r="N35" s="38"/>
      <c r="O35" s="38"/>
      <c r="P35" s="38"/>
      <c r="Q35" s="137"/>
      <c r="R35" s="141"/>
      <c r="S35" s="77">
        <f t="shared" si="4"/>
        <v>0</v>
      </c>
      <c r="T35" s="141"/>
      <c r="U35" s="77" t="e">
        <f t="shared" si="14"/>
        <v>#DIV/0!</v>
      </c>
      <c r="V35" s="77">
        <f t="shared" si="15"/>
        <v>18.75</v>
      </c>
      <c r="W35" s="77">
        <f t="shared" si="16"/>
        <v>18.75</v>
      </c>
      <c r="X35" s="77">
        <f t="shared" si="17"/>
        <v>18.75</v>
      </c>
      <c r="Y35" s="77">
        <f t="shared" si="18"/>
        <v>0</v>
      </c>
      <c r="Z35" s="141"/>
      <c r="AA35" s="141"/>
      <c r="AB35" s="141"/>
      <c r="AC35" s="141"/>
      <c r="AD35" s="141"/>
      <c r="AE35" s="63"/>
      <c r="AF35" s="63"/>
      <c r="AG35" s="63"/>
    </row>
    <row r="36" spans="1:33" ht="24.75" customHeight="1" x14ac:dyDescent="0.25">
      <c r="A36" s="63"/>
      <c r="B36" s="79"/>
      <c r="C36" s="79"/>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row>
    <row r="37" spans="1:33" ht="18" customHeight="1" x14ac:dyDescent="0.25">
      <c r="A37" s="63"/>
      <c r="B37" s="54" t="s">
        <v>163</v>
      </c>
      <c r="C37" s="148"/>
      <c r="D37" s="158"/>
      <c r="E37" s="158"/>
      <c r="F37" s="158"/>
      <c r="G37" s="158"/>
      <c r="H37" s="158"/>
      <c r="I37" s="158"/>
      <c r="J37" s="158"/>
      <c r="K37" s="158"/>
      <c r="L37" s="63"/>
      <c r="M37" s="63"/>
      <c r="N37" s="63"/>
      <c r="O37" s="63"/>
      <c r="P37" s="63"/>
      <c r="Q37" s="63"/>
      <c r="R37" s="63"/>
      <c r="S37" s="63"/>
      <c r="T37" s="63"/>
      <c r="U37" s="63"/>
      <c r="V37" s="63"/>
      <c r="W37" s="63"/>
      <c r="X37" s="63"/>
      <c r="Y37" s="63"/>
      <c r="Z37" s="63"/>
      <c r="AA37" s="63"/>
      <c r="AB37" s="63"/>
      <c r="AC37" s="63"/>
      <c r="AD37" s="63"/>
      <c r="AE37" s="63"/>
      <c r="AF37" s="63"/>
      <c r="AG37" s="63"/>
    </row>
    <row r="38" spans="1:33" ht="28.5" customHeight="1" x14ac:dyDescent="0.25">
      <c r="A38" s="63"/>
      <c r="B38" s="126" t="s">
        <v>104</v>
      </c>
      <c r="C38" s="132" t="s">
        <v>17</v>
      </c>
      <c r="D38" s="133"/>
      <c r="E38" s="133"/>
      <c r="F38" s="134"/>
      <c r="G38" s="138" t="s">
        <v>3</v>
      </c>
      <c r="H38" s="157"/>
      <c r="I38" s="138" t="s">
        <v>143</v>
      </c>
      <c r="J38" s="138" t="s">
        <v>100</v>
      </c>
      <c r="K38" s="138" t="s">
        <v>101</v>
      </c>
      <c r="L38" s="63"/>
      <c r="M38" s="63"/>
      <c r="N38" s="63"/>
      <c r="O38" s="63"/>
      <c r="P38" s="63"/>
      <c r="Q38" s="63"/>
      <c r="R38" s="63"/>
      <c r="S38" s="63"/>
      <c r="T38" s="63"/>
      <c r="U38" s="63"/>
      <c r="V38" s="63"/>
      <c r="W38" s="63"/>
      <c r="X38" s="63"/>
      <c r="Y38" s="63"/>
      <c r="Z38" s="63"/>
      <c r="AA38" s="63"/>
      <c r="AB38" s="63"/>
      <c r="AC38" s="63"/>
      <c r="AD38" s="63"/>
      <c r="AE38" s="63"/>
      <c r="AF38" s="63"/>
      <c r="AG38" s="63"/>
    </row>
    <row r="39" spans="1:33" ht="20.25" customHeight="1" x14ac:dyDescent="0.25">
      <c r="A39" s="63"/>
      <c r="B39" s="160"/>
      <c r="C39" s="161"/>
      <c r="D39" s="162"/>
      <c r="E39" s="162"/>
      <c r="F39" s="163"/>
      <c r="G39" s="46" t="s">
        <v>144</v>
      </c>
      <c r="H39" s="46" t="s">
        <v>145</v>
      </c>
      <c r="I39" s="157"/>
      <c r="J39" s="157"/>
      <c r="K39" s="157"/>
      <c r="L39" s="63"/>
      <c r="M39" s="63"/>
      <c r="N39" s="63"/>
      <c r="O39" s="63"/>
      <c r="P39" s="63"/>
      <c r="Q39" s="63"/>
      <c r="R39" s="63"/>
      <c r="S39" s="63"/>
      <c r="T39" s="63"/>
      <c r="U39" s="63"/>
      <c r="V39" s="63"/>
      <c r="W39" s="63"/>
      <c r="X39" s="63"/>
      <c r="Y39" s="63"/>
      <c r="Z39" s="63"/>
      <c r="AA39" s="63"/>
      <c r="AB39" s="63"/>
      <c r="AC39" s="63"/>
      <c r="AD39" s="63"/>
      <c r="AE39" s="63"/>
      <c r="AF39" s="63"/>
      <c r="AG39" s="63"/>
    </row>
    <row r="40" spans="1:33" ht="16.5" customHeight="1" x14ac:dyDescent="0.25">
      <c r="A40" s="63"/>
      <c r="B40" s="5"/>
      <c r="C40" s="154"/>
      <c r="D40" s="155"/>
      <c r="E40" s="155"/>
      <c r="F40" s="155"/>
      <c r="G40" s="42"/>
      <c r="H40" s="42"/>
      <c r="I40" s="5"/>
      <c r="J40" s="5"/>
      <c r="K40" s="38"/>
      <c r="L40" s="63"/>
      <c r="M40" s="63"/>
      <c r="N40" s="63"/>
      <c r="O40" s="63"/>
      <c r="P40" s="63"/>
      <c r="Q40" s="63"/>
      <c r="R40" s="63"/>
      <c r="S40" s="63"/>
      <c r="T40" s="63"/>
      <c r="U40" s="63"/>
      <c r="V40" s="63"/>
      <c r="W40" s="63"/>
      <c r="X40" s="63"/>
      <c r="Y40" s="63"/>
      <c r="Z40" s="63"/>
      <c r="AA40" s="63"/>
      <c r="AB40" s="63"/>
      <c r="AC40" s="63"/>
      <c r="AD40" s="63"/>
      <c r="AE40" s="63"/>
      <c r="AF40" s="63"/>
      <c r="AG40" s="63"/>
    </row>
    <row r="41" spans="1:33" ht="16.5" customHeight="1" x14ac:dyDescent="0.25">
      <c r="A41" s="63"/>
      <c r="B41" s="5"/>
      <c r="C41" s="154"/>
      <c r="D41" s="155"/>
      <c r="E41" s="155"/>
      <c r="F41" s="155"/>
      <c r="G41" s="42"/>
      <c r="H41" s="42"/>
      <c r="I41" s="5"/>
      <c r="J41" s="5"/>
      <c r="K41" s="38"/>
      <c r="L41" s="63"/>
      <c r="M41" s="63"/>
      <c r="N41" s="63"/>
      <c r="O41" s="63"/>
      <c r="P41" s="63"/>
      <c r="Q41" s="63"/>
      <c r="R41" s="63"/>
      <c r="S41" s="63"/>
      <c r="T41" s="63"/>
      <c r="U41" s="63"/>
      <c r="V41" s="63"/>
      <c r="W41" s="63"/>
      <c r="X41" s="63"/>
      <c r="Y41" s="63"/>
      <c r="Z41" s="63"/>
      <c r="AA41" s="63"/>
      <c r="AB41" s="63"/>
      <c r="AC41" s="63"/>
      <c r="AD41" s="63"/>
      <c r="AE41" s="63"/>
      <c r="AF41" s="63"/>
      <c r="AG41" s="63"/>
    </row>
    <row r="42" spans="1:33" ht="16.5" customHeight="1" x14ac:dyDescent="0.25">
      <c r="A42" s="63"/>
      <c r="B42" s="5"/>
      <c r="C42" s="154"/>
      <c r="D42" s="155"/>
      <c r="E42" s="155"/>
      <c r="F42" s="155"/>
      <c r="G42" s="42"/>
      <c r="H42" s="42"/>
      <c r="I42" s="5"/>
      <c r="J42" s="5"/>
      <c r="K42" s="38"/>
      <c r="L42" s="63"/>
      <c r="M42" s="63"/>
      <c r="N42" s="63"/>
      <c r="O42" s="63"/>
      <c r="P42" s="63"/>
      <c r="Q42" s="63"/>
      <c r="R42" s="63"/>
      <c r="S42" s="63"/>
      <c r="T42" s="63"/>
      <c r="U42" s="63"/>
      <c r="V42" s="63"/>
      <c r="W42" s="63"/>
      <c r="X42" s="63"/>
      <c r="Y42" s="63"/>
      <c r="Z42" s="63"/>
      <c r="AA42" s="63"/>
      <c r="AB42" s="63"/>
      <c r="AC42" s="63"/>
      <c r="AD42" s="63"/>
      <c r="AE42" s="63"/>
      <c r="AF42" s="63"/>
      <c r="AG42" s="63"/>
    </row>
    <row r="43" spans="1:33" ht="16.5" customHeight="1" x14ac:dyDescent="0.25">
      <c r="A43" s="63"/>
      <c r="B43" s="5"/>
      <c r="C43" s="154"/>
      <c r="D43" s="155"/>
      <c r="E43" s="155"/>
      <c r="F43" s="155"/>
      <c r="G43" s="42"/>
      <c r="H43" s="42"/>
      <c r="I43" s="5"/>
      <c r="J43" s="5"/>
      <c r="K43" s="38"/>
      <c r="L43" s="63"/>
      <c r="M43" s="63"/>
      <c r="N43" s="63"/>
      <c r="O43" s="63"/>
      <c r="P43" s="63"/>
      <c r="Q43" s="63"/>
      <c r="R43" s="63"/>
      <c r="S43" s="63"/>
      <c r="T43" s="63"/>
      <c r="U43" s="63"/>
      <c r="V43" s="63"/>
      <c r="W43" s="63"/>
      <c r="X43" s="63"/>
      <c r="Y43" s="63"/>
      <c r="Z43" s="63"/>
      <c r="AA43" s="63"/>
      <c r="AB43" s="63"/>
      <c r="AC43" s="63"/>
      <c r="AD43" s="63"/>
      <c r="AE43" s="63"/>
      <c r="AF43" s="63"/>
      <c r="AG43" s="63"/>
    </row>
    <row r="44" spans="1:33" ht="16.5" customHeight="1" x14ac:dyDescent="0.25">
      <c r="A44" s="63"/>
      <c r="B44" s="5"/>
      <c r="C44" s="154"/>
      <c r="D44" s="155"/>
      <c r="E44" s="155"/>
      <c r="F44" s="155"/>
      <c r="G44" s="42"/>
      <c r="H44" s="42"/>
      <c r="I44" s="5"/>
      <c r="J44" s="5"/>
      <c r="K44" s="38"/>
      <c r="L44" s="63"/>
      <c r="M44" s="63"/>
      <c r="N44" s="63"/>
      <c r="O44" s="63"/>
      <c r="P44" s="63"/>
      <c r="Q44" s="63"/>
      <c r="R44" s="63"/>
      <c r="S44" s="63"/>
      <c r="T44" s="63"/>
      <c r="U44" s="63"/>
      <c r="V44" s="63"/>
      <c r="W44" s="63"/>
      <c r="X44" s="63"/>
      <c r="Y44" s="63"/>
      <c r="Z44" s="63"/>
      <c r="AA44" s="63"/>
      <c r="AB44" s="63"/>
      <c r="AC44" s="63"/>
      <c r="AD44" s="63"/>
      <c r="AE44" s="63"/>
      <c r="AF44" s="63"/>
      <c r="AG44" s="63"/>
    </row>
    <row r="45" spans="1:33" x14ac:dyDescent="0.25">
      <c r="A45" s="63"/>
      <c r="B45" s="5"/>
      <c r="C45" s="154"/>
      <c r="D45" s="155"/>
      <c r="E45" s="155"/>
      <c r="F45" s="155"/>
      <c r="G45" s="42"/>
      <c r="H45" s="42"/>
      <c r="I45" s="5"/>
      <c r="J45" s="5"/>
      <c r="K45" s="38"/>
      <c r="L45" s="63"/>
      <c r="M45" s="63"/>
      <c r="N45" s="63"/>
      <c r="O45" s="63"/>
      <c r="P45" s="63"/>
      <c r="Q45" s="63"/>
      <c r="R45" s="63"/>
      <c r="S45" s="63"/>
      <c r="T45" s="63"/>
      <c r="U45" s="63"/>
      <c r="V45" s="63"/>
      <c r="W45" s="63"/>
      <c r="X45" s="63"/>
      <c r="Y45" s="63"/>
      <c r="Z45" s="63"/>
      <c r="AA45" s="63"/>
      <c r="AB45" s="63"/>
      <c r="AC45" s="63"/>
      <c r="AD45" s="63"/>
      <c r="AE45" s="63"/>
      <c r="AF45" s="63"/>
      <c r="AG45" s="63"/>
    </row>
    <row r="46" spans="1:33" x14ac:dyDescent="0.25">
      <c r="A46" s="63"/>
      <c r="B46" s="5"/>
      <c r="C46" s="154"/>
      <c r="D46" s="155"/>
      <c r="E46" s="155"/>
      <c r="F46" s="155"/>
      <c r="G46" s="42"/>
      <c r="H46" s="42"/>
      <c r="I46" s="5"/>
      <c r="J46" s="5"/>
      <c r="K46" s="38"/>
      <c r="L46" s="63"/>
      <c r="M46" s="63"/>
      <c r="N46" s="63"/>
      <c r="O46" s="63"/>
      <c r="P46" s="63"/>
      <c r="Q46" s="63"/>
      <c r="R46" s="63"/>
      <c r="S46" s="63"/>
      <c r="T46" s="63"/>
      <c r="U46" s="63"/>
      <c r="V46" s="63"/>
      <c r="W46" s="63"/>
      <c r="X46" s="63"/>
      <c r="Y46" s="63"/>
      <c r="Z46" s="63"/>
      <c r="AA46" s="63"/>
      <c r="AB46" s="63"/>
      <c r="AC46" s="63"/>
      <c r="AD46" s="63"/>
      <c r="AE46" s="63"/>
      <c r="AF46" s="63"/>
      <c r="AG46" s="63"/>
    </row>
    <row r="47" spans="1:33" x14ac:dyDescent="0.25">
      <c r="A47" s="63"/>
      <c r="B47" s="5"/>
      <c r="C47" s="154"/>
      <c r="D47" s="155"/>
      <c r="E47" s="155"/>
      <c r="F47" s="155"/>
      <c r="G47" s="42"/>
      <c r="H47" s="42"/>
      <c r="I47" s="5"/>
      <c r="J47" s="5"/>
      <c r="K47" s="38"/>
      <c r="L47" s="63"/>
      <c r="M47" s="63"/>
      <c r="N47" s="63"/>
      <c r="O47" s="63"/>
      <c r="P47" s="63"/>
      <c r="Q47" s="63"/>
      <c r="R47" s="63"/>
      <c r="S47" s="63"/>
      <c r="T47" s="63"/>
      <c r="U47" s="63"/>
      <c r="V47" s="63"/>
      <c r="W47" s="63"/>
      <c r="X47" s="63"/>
      <c r="Y47" s="63"/>
      <c r="Z47" s="63"/>
      <c r="AA47" s="63"/>
      <c r="AB47" s="63"/>
      <c r="AC47" s="63"/>
      <c r="AD47" s="63"/>
      <c r="AE47" s="63"/>
      <c r="AF47" s="63"/>
      <c r="AG47" s="63"/>
    </row>
    <row r="48" spans="1:33" x14ac:dyDescent="0.25">
      <c r="A48" s="63"/>
      <c r="B48" s="5"/>
      <c r="C48" s="154"/>
      <c r="D48" s="155"/>
      <c r="E48" s="155"/>
      <c r="F48" s="155"/>
      <c r="G48" s="42"/>
      <c r="H48" s="42"/>
      <c r="I48" s="5"/>
      <c r="J48" s="5"/>
      <c r="K48" s="38"/>
      <c r="L48" s="63"/>
      <c r="M48" s="63"/>
      <c r="N48" s="63"/>
      <c r="O48" s="63"/>
      <c r="P48" s="63"/>
      <c r="Q48" s="63"/>
      <c r="R48" s="63"/>
      <c r="S48" s="63"/>
      <c r="T48" s="63"/>
      <c r="U48" s="63"/>
      <c r="V48" s="63"/>
      <c r="W48" s="63"/>
      <c r="X48" s="63"/>
      <c r="Y48" s="63"/>
      <c r="Z48" s="63"/>
      <c r="AA48" s="63"/>
      <c r="AB48" s="63"/>
      <c r="AC48" s="63"/>
      <c r="AD48" s="63"/>
      <c r="AE48" s="63"/>
      <c r="AF48" s="63"/>
      <c r="AG48" s="63"/>
    </row>
    <row r="49" spans="1:33" x14ac:dyDescent="0.25">
      <c r="A49" s="63"/>
      <c r="B49" s="5"/>
      <c r="C49" s="154"/>
      <c r="D49" s="155"/>
      <c r="E49" s="155"/>
      <c r="F49" s="155"/>
      <c r="G49" s="42"/>
      <c r="H49" s="42"/>
      <c r="I49" s="5"/>
      <c r="J49" s="5"/>
      <c r="K49" s="38"/>
      <c r="L49" s="63"/>
      <c r="M49" s="63"/>
      <c r="N49" s="63"/>
      <c r="O49" s="63"/>
      <c r="P49" s="63"/>
      <c r="Q49" s="63"/>
      <c r="R49" s="63"/>
      <c r="S49" s="63"/>
      <c r="T49" s="63"/>
      <c r="U49" s="63"/>
      <c r="V49" s="63"/>
      <c r="W49" s="63"/>
      <c r="X49" s="63"/>
      <c r="Y49" s="63"/>
      <c r="Z49" s="63"/>
      <c r="AA49" s="63"/>
      <c r="AB49" s="63"/>
      <c r="AC49" s="63"/>
      <c r="AD49" s="63"/>
      <c r="AE49" s="63"/>
      <c r="AF49" s="63"/>
      <c r="AG49" s="63"/>
    </row>
    <row r="50" spans="1:33" x14ac:dyDescent="0.25">
      <c r="A50" s="63"/>
      <c r="B50" s="5"/>
      <c r="C50" s="154"/>
      <c r="D50" s="155"/>
      <c r="E50" s="155"/>
      <c r="F50" s="155"/>
      <c r="G50" s="42"/>
      <c r="H50" s="42"/>
      <c r="I50" s="5"/>
      <c r="J50" s="5"/>
      <c r="K50" s="38"/>
      <c r="L50" s="63"/>
      <c r="M50" s="63"/>
      <c r="N50" s="63"/>
      <c r="O50" s="63"/>
      <c r="P50" s="63"/>
      <c r="Q50" s="63"/>
      <c r="R50" s="63"/>
      <c r="S50" s="63"/>
      <c r="T50" s="63"/>
      <c r="U50" s="63"/>
      <c r="V50" s="63"/>
      <c r="W50" s="63"/>
      <c r="X50" s="63"/>
      <c r="Y50" s="63"/>
      <c r="Z50" s="63"/>
      <c r="AA50" s="63"/>
      <c r="AB50" s="63"/>
      <c r="AC50" s="63"/>
      <c r="AD50" s="63"/>
      <c r="AE50" s="63"/>
      <c r="AF50" s="63"/>
      <c r="AG50" s="63"/>
    </row>
    <row r="51" spans="1:33" x14ac:dyDescent="0.25">
      <c r="A51" s="63"/>
      <c r="B51" s="5"/>
      <c r="C51" s="154"/>
      <c r="D51" s="155"/>
      <c r="E51" s="155"/>
      <c r="F51" s="155"/>
      <c r="G51" s="42"/>
      <c r="H51" s="42"/>
      <c r="I51" s="5"/>
      <c r="J51" s="5"/>
      <c r="K51" s="38"/>
      <c r="L51" s="63"/>
      <c r="M51" s="63"/>
      <c r="N51" s="63"/>
      <c r="O51" s="63"/>
      <c r="P51" s="63"/>
      <c r="Q51" s="63"/>
      <c r="R51" s="63"/>
      <c r="S51" s="63"/>
      <c r="T51" s="63"/>
      <c r="U51" s="63"/>
      <c r="V51" s="63"/>
      <c r="W51" s="63"/>
      <c r="X51" s="63"/>
      <c r="Y51" s="63"/>
      <c r="Z51" s="63"/>
      <c r="AA51" s="63"/>
      <c r="AB51" s="63"/>
      <c r="AC51" s="63"/>
      <c r="AD51" s="63"/>
      <c r="AE51" s="63"/>
      <c r="AF51" s="63"/>
      <c r="AG51" s="63"/>
    </row>
    <row r="52" spans="1:33" x14ac:dyDescent="0.25">
      <c r="A52" s="63"/>
      <c r="B52" s="5"/>
      <c r="C52" s="154"/>
      <c r="D52" s="155"/>
      <c r="E52" s="155"/>
      <c r="F52" s="155"/>
      <c r="G52" s="42"/>
      <c r="H52" s="42"/>
      <c r="I52" s="5"/>
      <c r="J52" s="5"/>
      <c r="K52" s="38"/>
      <c r="L52" s="63"/>
      <c r="M52" s="63"/>
      <c r="N52" s="63"/>
      <c r="O52" s="63"/>
      <c r="P52" s="63"/>
      <c r="Q52" s="63"/>
      <c r="R52" s="63"/>
      <c r="S52" s="63"/>
      <c r="T52" s="63"/>
      <c r="U52" s="63"/>
      <c r="V52" s="63"/>
      <c r="W52" s="63"/>
      <c r="X52" s="63"/>
      <c r="Y52" s="63"/>
      <c r="Z52" s="63"/>
      <c r="AA52" s="63"/>
      <c r="AB52" s="63"/>
      <c r="AC52" s="63"/>
      <c r="AD52" s="63"/>
      <c r="AE52" s="63"/>
      <c r="AF52" s="63"/>
      <c r="AG52" s="63"/>
    </row>
    <row r="53" spans="1:33" x14ac:dyDescent="0.25">
      <c r="A53" s="63"/>
      <c r="B53" s="5"/>
      <c r="C53" s="154"/>
      <c r="D53" s="155"/>
      <c r="E53" s="155"/>
      <c r="F53" s="155"/>
      <c r="G53" s="42"/>
      <c r="H53" s="42"/>
      <c r="I53" s="5"/>
      <c r="J53" s="5"/>
      <c r="K53" s="38"/>
      <c r="L53" s="63"/>
      <c r="M53" s="63"/>
      <c r="N53" s="63"/>
      <c r="O53" s="63"/>
      <c r="P53" s="63"/>
      <c r="Q53" s="63"/>
      <c r="R53" s="63"/>
      <c r="S53" s="63"/>
      <c r="T53" s="63"/>
      <c r="U53" s="63"/>
      <c r="V53" s="63"/>
      <c r="W53" s="63"/>
      <c r="X53" s="63"/>
      <c r="Y53" s="63"/>
      <c r="Z53" s="63"/>
      <c r="AA53" s="63"/>
      <c r="AB53" s="63"/>
      <c r="AC53" s="63"/>
      <c r="AD53" s="63"/>
      <c r="AE53" s="63"/>
      <c r="AF53" s="63"/>
      <c r="AG53" s="63"/>
    </row>
    <row r="54" spans="1:33" x14ac:dyDescent="0.25">
      <c r="A54" s="63"/>
      <c r="B54" s="5"/>
      <c r="C54" s="154"/>
      <c r="D54" s="155"/>
      <c r="E54" s="155"/>
      <c r="F54" s="155"/>
      <c r="G54" s="42"/>
      <c r="H54" s="42"/>
      <c r="I54" s="5"/>
      <c r="J54" s="5"/>
      <c r="K54" s="38"/>
      <c r="L54" s="63"/>
      <c r="M54" s="63"/>
      <c r="N54" s="63"/>
      <c r="O54" s="63"/>
      <c r="P54" s="63"/>
      <c r="Q54" s="63"/>
      <c r="R54" s="63"/>
      <c r="S54" s="63"/>
      <c r="T54" s="63"/>
      <c r="U54" s="63"/>
      <c r="V54" s="63"/>
      <c r="W54" s="63"/>
      <c r="X54" s="63"/>
      <c r="Y54" s="63"/>
      <c r="Z54" s="63"/>
      <c r="AA54" s="63"/>
      <c r="AB54" s="63"/>
      <c r="AC54" s="63"/>
      <c r="AD54" s="63"/>
      <c r="AE54" s="63"/>
      <c r="AF54" s="63"/>
      <c r="AG54" s="63"/>
    </row>
    <row r="55" spans="1:33" x14ac:dyDescent="0.25">
      <c r="A55" s="63"/>
      <c r="B55" s="5"/>
      <c r="C55" s="154"/>
      <c r="D55" s="155"/>
      <c r="E55" s="155"/>
      <c r="F55" s="155"/>
      <c r="G55" s="42"/>
      <c r="H55" s="42"/>
      <c r="I55" s="5"/>
      <c r="J55" s="5"/>
      <c r="K55" s="38"/>
      <c r="L55" s="63"/>
      <c r="M55" s="63"/>
      <c r="N55" s="63"/>
      <c r="O55" s="63"/>
      <c r="P55" s="63"/>
      <c r="Q55" s="63"/>
      <c r="R55" s="63"/>
      <c r="S55" s="63"/>
      <c r="T55" s="63"/>
      <c r="U55" s="63"/>
      <c r="V55" s="63"/>
      <c r="W55" s="63"/>
      <c r="X55" s="63"/>
      <c r="Y55" s="63"/>
      <c r="Z55" s="63"/>
      <c r="AA55" s="63"/>
      <c r="AB55" s="63"/>
      <c r="AC55" s="63"/>
      <c r="AD55" s="63"/>
      <c r="AE55" s="63"/>
      <c r="AF55" s="63"/>
      <c r="AG55" s="63"/>
    </row>
    <row r="56" spans="1:33" x14ac:dyDescent="0.25">
      <c r="A56" s="63"/>
      <c r="B56" s="5"/>
      <c r="C56" s="154"/>
      <c r="D56" s="155"/>
      <c r="E56" s="155"/>
      <c r="F56" s="155"/>
      <c r="G56" s="42"/>
      <c r="H56" s="42"/>
      <c r="I56" s="5"/>
      <c r="J56" s="5"/>
      <c r="K56" s="38"/>
      <c r="L56" s="63"/>
      <c r="M56" s="63"/>
      <c r="N56" s="63"/>
      <c r="O56" s="63"/>
      <c r="P56" s="63"/>
      <c r="Q56" s="63"/>
      <c r="R56" s="63"/>
      <c r="S56" s="63"/>
      <c r="T56" s="63"/>
      <c r="U56" s="63"/>
      <c r="V56" s="63"/>
      <c r="W56" s="63"/>
      <c r="X56" s="63"/>
      <c r="Y56" s="63"/>
      <c r="Z56" s="63"/>
      <c r="AA56" s="63"/>
      <c r="AB56" s="63"/>
      <c r="AC56" s="63"/>
      <c r="AD56" s="63"/>
      <c r="AE56" s="63"/>
      <c r="AF56" s="63"/>
      <c r="AG56" s="63"/>
    </row>
    <row r="57" spans="1:33" x14ac:dyDescent="0.25">
      <c r="A57" s="63"/>
      <c r="B57" s="5"/>
      <c r="C57" s="154"/>
      <c r="D57" s="155"/>
      <c r="E57" s="155"/>
      <c r="F57" s="155"/>
      <c r="G57" s="42"/>
      <c r="H57" s="42"/>
      <c r="I57" s="5"/>
      <c r="J57" s="5"/>
      <c r="K57" s="38"/>
      <c r="L57" s="63"/>
      <c r="M57" s="63"/>
      <c r="N57" s="63"/>
      <c r="O57" s="63"/>
      <c r="P57" s="63"/>
      <c r="Q57" s="63"/>
      <c r="R57" s="63"/>
      <c r="S57" s="63"/>
      <c r="T57" s="63"/>
      <c r="U57" s="63"/>
      <c r="V57" s="63"/>
      <c r="W57" s="63"/>
      <c r="X57" s="63"/>
      <c r="Y57" s="63"/>
      <c r="Z57" s="63"/>
      <c r="AA57" s="63"/>
      <c r="AB57" s="63"/>
      <c r="AC57" s="63"/>
      <c r="AD57" s="63"/>
      <c r="AE57" s="63"/>
      <c r="AF57" s="63"/>
      <c r="AG57" s="63"/>
    </row>
    <row r="58" spans="1:33" x14ac:dyDescent="0.25">
      <c r="A58" s="63"/>
      <c r="B58" s="5"/>
      <c r="C58" s="154"/>
      <c r="D58" s="155"/>
      <c r="E58" s="155"/>
      <c r="F58" s="155"/>
      <c r="G58" s="42"/>
      <c r="H58" s="42"/>
      <c r="I58" s="5"/>
      <c r="J58" s="5"/>
      <c r="K58" s="38"/>
      <c r="L58" s="63"/>
      <c r="M58" s="63"/>
      <c r="N58" s="63"/>
      <c r="O58" s="63"/>
      <c r="P58" s="63"/>
      <c r="Q58" s="63"/>
      <c r="R58" s="63"/>
      <c r="S58" s="63"/>
      <c r="T58" s="63"/>
      <c r="U58" s="63"/>
      <c r="V58" s="63"/>
      <c r="W58" s="63"/>
      <c r="X58" s="63"/>
      <c r="Y58" s="63"/>
      <c r="Z58" s="63"/>
      <c r="AA58" s="63"/>
      <c r="AB58" s="63"/>
      <c r="AC58" s="63"/>
      <c r="AD58" s="63"/>
      <c r="AE58" s="63"/>
      <c r="AF58" s="63"/>
      <c r="AG58" s="63"/>
    </row>
    <row r="59" spans="1:33" x14ac:dyDescent="0.25">
      <c r="A59" s="63"/>
      <c r="B59" s="5"/>
      <c r="C59" s="154"/>
      <c r="D59" s="155"/>
      <c r="E59" s="155"/>
      <c r="F59" s="155"/>
      <c r="G59" s="42"/>
      <c r="H59" s="42"/>
      <c r="I59" s="5"/>
      <c r="J59" s="5"/>
      <c r="K59" s="38"/>
      <c r="L59" s="63"/>
      <c r="M59" s="63"/>
      <c r="N59" s="63"/>
      <c r="O59" s="63"/>
      <c r="P59" s="63"/>
      <c r="Q59" s="63"/>
      <c r="R59" s="63"/>
      <c r="S59" s="63"/>
      <c r="T59" s="63"/>
      <c r="U59" s="63"/>
      <c r="V59" s="63"/>
      <c r="W59" s="63"/>
      <c r="X59" s="63"/>
      <c r="Y59" s="63"/>
      <c r="Z59" s="63"/>
      <c r="AA59" s="63"/>
      <c r="AB59" s="63"/>
      <c r="AC59" s="63"/>
      <c r="AD59" s="63"/>
      <c r="AE59" s="63"/>
      <c r="AF59" s="63"/>
      <c r="AG59" s="63"/>
    </row>
    <row r="60" spans="1:33" x14ac:dyDescent="0.25">
      <c r="A60" s="63"/>
      <c r="B60" s="5"/>
      <c r="C60" s="154"/>
      <c r="D60" s="155"/>
      <c r="E60" s="155"/>
      <c r="F60" s="155"/>
      <c r="G60" s="42"/>
      <c r="H60" s="42"/>
      <c r="I60" s="5"/>
      <c r="J60" s="5"/>
      <c r="K60" s="38"/>
      <c r="L60" s="63"/>
      <c r="M60" s="63"/>
      <c r="N60" s="63"/>
      <c r="O60" s="63"/>
      <c r="P60" s="63"/>
      <c r="Q60" s="63"/>
      <c r="R60" s="63"/>
      <c r="S60" s="63"/>
      <c r="T60" s="63"/>
      <c r="U60" s="63"/>
      <c r="V60" s="63"/>
      <c r="W60" s="63"/>
      <c r="X60" s="63"/>
      <c r="Y60" s="63"/>
      <c r="Z60" s="63"/>
      <c r="AA60" s="63"/>
      <c r="AB60" s="63"/>
      <c r="AC60" s="63"/>
      <c r="AD60" s="63"/>
      <c r="AE60" s="63"/>
      <c r="AF60" s="63"/>
      <c r="AG60" s="63"/>
    </row>
    <row r="61" spans="1:33" x14ac:dyDescent="0.25">
      <c r="A61" s="63"/>
      <c r="B61" s="5"/>
      <c r="C61" s="154"/>
      <c r="D61" s="155"/>
      <c r="E61" s="155"/>
      <c r="F61" s="155"/>
      <c r="G61" s="42"/>
      <c r="H61" s="42"/>
      <c r="I61" s="5"/>
      <c r="J61" s="5"/>
      <c r="K61" s="38"/>
      <c r="L61" s="63"/>
      <c r="M61" s="63"/>
      <c r="N61" s="63"/>
      <c r="O61" s="63"/>
      <c r="P61" s="63"/>
      <c r="Q61" s="63"/>
      <c r="R61" s="63"/>
      <c r="S61" s="63"/>
      <c r="T61" s="63"/>
      <c r="U61" s="63"/>
      <c r="V61" s="63"/>
      <c r="W61" s="63"/>
      <c r="X61" s="63"/>
      <c r="Y61" s="63"/>
      <c r="Z61" s="63"/>
      <c r="AA61" s="63"/>
      <c r="AB61" s="63"/>
      <c r="AC61" s="63"/>
      <c r="AD61" s="63"/>
      <c r="AE61" s="63"/>
      <c r="AF61" s="63"/>
      <c r="AG61" s="63"/>
    </row>
    <row r="62" spans="1:33" x14ac:dyDescent="0.25">
      <c r="A62" s="63"/>
      <c r="B62" s="5"/>
      <c r="C62" s="154"/>
      <c r="D62" s="155"/>
      <c r="E62" s="155"/>
      <c r="F62" s="155"/>
      <c r="G62" s="42"/>
      <c r="H62" s="42"/>
      <c r="I62" s="5"/>
      <c r="J62" s="5"/>
      <c r="K62" s="38"/>
      <c r="L62" s="63"/>
      <c r="M62" s="63"/>
      <c r="N62" s="63"/>
      <c r="O62" s="63"/>
      <c r="P62" s="63"/>
      <c r="Q62" s="63"/>
      <c r="R62" s="63"/>
      <c r="S62" s="63"/>
      <c r="T62" s="63"/>
      <c r="U62" s="63"/>
      <c r="V62" s="63"/>
      <c r="W62" s="63"/>
      <c r="X62" s="63"/>
      <c r="Y62" s="63"/>
      <c r="Z62" s="63"/>
      <c r="AA62" s="63"/>
      <c r="AB62" s="63"/>
      <c r="AC62" s="63"/>
      <c r="AD62" s="63"/>
      <c r="AE62" s="63"/>
      <c r="AF62" s="63"/>
      <c r="AG62" s="63"/>
    </row>
    <row r="63" spans="1:33" x14ac:dyDescent="0.25">
      <c r="A63" s="63"/>
      <c r="B63" s="5"/>
      <c r="C63" s="154"/>
      <c r="D63" s="155"/>
      <c r="E63" s="155"/>
      <c r="F63" s="155"/>
      <c r="G63" s="42"/>
      <c r="H63" s="42"/>
      <c r="I63" s="5"/>
      <c r="J63" s="5"/>
      <c r="K63" s="38"/>
      <c r="L63" s="63"/>
      <c r="M63" s="63"/>
      <c r="N63" s="63"/>
      <c r="O63" s="63"/>
      <c r="P63" s="63"/>
      <c r="Q63" s="63"/>
      <c r="R63" s="63"/>
      <c r="S63" s="63"/>
      <c r="T63" s="63"/>
      <c r="U63" s="63"/>
      <c r="V63" s="63"/>
      <c r="W63" s="63"/>
      <c r="X63" s="63"/>
      <c r="Y63" s="63"/>
      <c r="Z63" s="63"/>
      <c r="AA63" s="63"/>
      <c r="AB63" s="63"/>
      <c r="AC63" s="63"/>
      <c r="AD63" s="63"/>
      <c r="AE63" s="63"/>
      <c r="AF63" s="63"/>
      <c r="AG63" s="63"/>
    </row>
    <row r="64" spans="1:33" x14ac:dyDescent="0.25">
      <c r="A64" s="63"/>
      <c r="B64" s="5"/>
      <c r="C64" s="154"/>
      <c r="D64" s="155"/>
      <c r="E64" s="155"/>
      <c r="F64" s="155"/>
      <c r="G64" s="42"/>
      <c r="H64" s="42"/>
      <c r="I64" s="5"/>
      <c r="J64" s="5"/>
      <c r="K64" s="38"/>
      <c r="L64" s="63"/>
      <c r="M64" s="63"/>
      <c r="N64" s="63"/>
      <c r="O64" s="63"/>
      <c r="P64" s="63"/>
      <c r="Q64" s="63"/>
      <c r="R64" s="63"/>
      <c r="S64" s="63"/>
      <c r="T64" s="63"/>
      <c r="U64" s="63"/>
      <c r="V64" s="63"/>
      <c r="W64" s="63"/>
      <c r="X64" s="63"/>
      <c r="Y64" s="63"/>
      <c r="Z64" s="63"/>
      <c r="AA64" s="63"/>
      <c r="AB64" s="63"/>
      <c r="AC64" s="63"/>
      <c r="AD64" s="63"/>
      <c r="AE64" s="63"/>
      <c r="AF64" s="63"/>
      <c r="AG64" s="63"/>
    </row>
    <row r="65" spans="1:33" x14ac:dyDescent="0.25">
      <c r="A65" s="63"/>
      <c r="B65" s="5"/>
      <c r="C65" s="154"/>
      <c r="D65" s="155"/>
      <c r="E65" s="155"/>
      <c r="F65" s="155"/>
      <c r="G65" s="42"/>
      <c r="H65" s="42"/>
      <c r="I65" s="5"/>
      <c r="J65" s="5"/>
      <c r="K65" s="38"/>
      <c r="L65" s="63"/>
      <c r="M65" s="63"/>
      <c r="N65" s="63"/>
      <c r="O65" s="63"/>
      <c r="P65" s="63"/>
      <c r="Q65" s="63"/>
      <c r="R65" s="63"/>
      <c r="S65" s="63"/>
      <c r="T65" s="63"/>
      <c r="U65" s="63"/>
      <c r="V65" s="63"/>
      <c r="W65" s="63"/>
      <c r="X65" s="63"/>
      <c r="Y65" s="63"/>
      <c r="Z65" s="63"/>
      <c r="AA65" s="63"/>
      <c r="AB65" s="63"/>
      <c r="AC65" s="63"/>
      <c r="AD65" s="63"/>
      <c r="AE65" s="63"/>
      <c r="AF65" s="63"/>
      <c r="AG65" s="63"/>
    </row>
    <row r="66" spans="1:33" x14ac:dyDescent="0.25">
      <c r="A66" s="63"/>
      <c r="B66" s="5"/>
      <c r="C66" s="154"/>
      <c r="D66" s="155"/>
      <c r="E66" s="155"/>
      <c r="F66" s="155"/>
      <c r="G66" s="42"/>
      <c r="H66" s="42"/>
      <c r="I66" s="5"/>
      <c r="J66" s="5"/>
      <c r="K66" s="38"/>
      <c r="L66" s="63"/>
      <c r="M66" s="63"/>
      <c r="N66" s="63"/>
      <c r="O66" s="63"/>
      <c r="P66" s="63"/>
      <c r="Q66" s="63"/>
      <c r="R66" s="63"/>
      <c r="S66" s="63"/>
      <c r="T66" s="63"/>
      <c r="U66" s="63"/>
      <c r="V66" s="63"/>
      <c r="W66" s="63"/>
      <c r="X66" s="63"/>
      <c r="Y66" s="63"/>
      <c r="Z66" s="63"/>
      <c r="AA66" s="63"/>
      <c r="AB66" s="63"/>
      <c r="AC66" s="63"/>
      <c r="AD66" s="63"/>
      <c r="AE66" s="63"/>
      <c r="AF66" s="63"/>
      <c r="AG66" s="63"/>
    </row>
    <row r="67" spans="1:33" x14ac:dyDescent="0.25">
      <c r="A67" s="63"/>
      <c r="B67" s="5"/>
      <c r="C67" s="154"/>
      <c r="D67" s="155"/>
      <c r="E67" s="155"/>
      <c r="F67" s="155"/>
      <c r="G67" s="42"/>
      <c r="H67" s="42"/>
      <c r="I67" s="5"/>
      <c r="J67" s="5"/>
      <c r="K67" s="38"/>
      <c r="L67" s="63"/>
      <c r="M67" s="63"/>
      <c r="N67" s="63"/>
      <c r="O67" s="63"/>
      <c r="P67" s="63"/>
      <c r="Q67" s="63"/>
      <c r="R67" s="63"/>
      <c r="S67" s="63"/>
      <c r="T67" s="63"/>
      <c r="U67" s="63"/>
      <c r="V67" s="63"/>
      <c r="W67" s="63"/>
      <c r="X67" s="63"/>
      <c r="Y67" s="63"/>
      <c r="Z67" s="63"/>
      <c r="AA67" s="63"/>
      <c r="AB67" s="63"/>
      <c r="AC67" s="63"/>
      <c r="AD67" s="63"/>
      <c r="AE67" s="63"/>
      <c r="AF67" s="63"/>
      <c r="AG67" s="63"/>
    </row>
    <row r="68" spans="1:33" x14ac:dyDescent="0.25">
      <c r="A68" s="63"/>
      <c r="B68" s="5"/>
      <c r="C68" s="154"/>
      <c r="D68" s="155"/>
      <c r="E68" s="155"/>
      <c r="F68" s="155"/>
      <c r="G68" s="42"/>
      <c r="H68" s="42"/>
      <c r="I68" s="5"/>
      <c r="J68" s="5"/>
      <c r="K68" s="38"/>
      <c r="L68" s="63"/>
      <c r="M68" s="63"/>
      <c r="N68" s="63"/>
      <c r="O68" s="63"/>
      <c r="P68" s="63"/>
      <c r="Q68" s="63"/>
      <c r="R68" s="63"/>
      <c r="S68" s="63"/>
      <c r="T68" s="63"/>
      <c r="U68" s="63"/>
      <c r="V68" s="63"/>
      <c r="W68" s="63"/>
      <c r="X68" s="63"/>
      <c r="Y68" s="63"/>
      <c r="Z68" s="63"/>
      <c r="AA68" s="63"/>
      <c r="AB68" s="63"/>
      <c r="AC68" s="63"/>
      <c r="AD68" s="63"/>
      <c r="AE68" s="63"/>
      <c r="AF68" s="63"/>
      <c r="AG68" s="63"/>
    </row>
    <row r="69" spans="1:33" x14ac:dyDescent="0.25">
      <c r="A69" s="63"/>
      <c r="B69" s="5"/>
      <c r="C69" s="154"/>
      <c r="D69" s="155"/>
      <c r="E69" s="155"/>
      <c r="F69" s="155"/>
      <c r="G69" s="42"/>
      <c r="H69" s="42"/>
      <c r="I69" s="5"/>
      <c r="J69" s="5"/>
      <c r="K69" s="38"/>
      <c r="L69" s="63"/>
      <c r="M69" s="63"/>
      <c r="N69" s="63"/>
      <c r="O69" s="63"/>
      <c r="P69" s="63"/>
      <c r="Q69" s="63"/>
      <c r="R69" s="63"/>
      <c r="S69" s="63"/>
      <c r="T69" s="63"/>
      <c r="U69" s="63"/>
      <c r="V69" s="63"/>
      <c r="W69" s="63"/>
      <c r="X69" s="63"/>
      <c r="Y69" s="63"/>
      <c r="Z69" s="63"/>
      <c r="AA69" s="63"/>
      <c r="AB69" s="63"/>
      <c r="AC69" s="63"/>
      <c r="AD69" s="63"/>
      <c r="AE69" s="63"/>
      <c r="AF69" s="63"/>
      <c r="AG69" s="63"/>
    </row>
    <row r="70" spans="1:33" x14ac:dyDescent="0.25">
      <c r="A70" s="63"/>
      <c r="B70" s="5"/>
      <c r="C70" s="154"/>
      <c r="D70" s="155"/>
      <c r="E70" s="155"/>
      <c r="F70" s="155"/>
      <c r="G70" s="42"/>
      <c r="H70" s="42"/>
      <c r="I70" s="5"/>
      <c r="J70" s="5"/>
      <c r="K70" s="38"/>
      <c r="L70" s="63"/>
      <c r="M70" s="63"/>
      <c r="N70" s="63"/>
      <c r="O70" s="63"/>
      <c r="P70" s="63"/>
      <c r="Q70" s="63"/>
      <c r="R70" s="63"/>
      <c r="S70" s="63"/>
      <c r="T70" s="63"/>
      <c r="U70" s="63"/>
      <c r="V70" s="63"/>
      <c r="W70" s="63"/>
      <c r="X70" s="63"/>
      <c r="Y70" s="63"/>
      <c r="Z70" s="63"/>
      <c r="AA70" s="63"/>
      <c r="AB70" s="63"/>
      <c r="AC70" s="63"/>
      <c r="AD70" s="63"/>
      <c r="AE70" s="63"/>
      <c r="AF70" s="63"/>
      <c r="AG70" s="63"/>
    </row>
    <row r="71" spans="1:33" x14ac:dyDescent="0.25">
      <c r="A71" s="63"/>
      <c r="B71" s="5"/>
      <c r="C71" s="154"/>
      <c r="D71" s="155"/>
      <c r="E71" s="155"/>
      <c r="F71" s="155"/>
      <c r="G71" s="42"/>
      <c r="H71" s="42"/>
      <c r="I71" s="5"/>
      <c r="J71" s="5"/>
      <c r="K71" s="38"/>
      <c r="L71" s="63"/>
      <c r="M71" s="63"/>
      <c r="N71" s="63"/>
      <c r="O71" s="63"/>
      <c r="P71" s="63"/>
      <c r="Q71" s="63"/>
      <c r="R71" s="63"/>
      <c r="S71" s="63"/>
      <c r="T71" s="63"/>
      <c r="U71" s="63"/>
      <c r="V71" s="63"/>
      <c r="W71" s="63"/>
      <c r="X71" s="63"/>
      <c r="Y71" s="63"/>
      <c r="Z71" s="63"/>
      <c r="AA71" s="63"/>
      <c r="AB71" s="63"/>
      <c r="AC71" s="63"/>
      <c r="AD71" s="63"/>
      <c r="AE71" s="63"/>
      <c r="AF71" s="63"/>
      <c r="AG71" s="63"/>
    </row>
    <row r="72" spans="1:33" x14ac:dyDescent="0.25">
      <c r="A72" s="63"/>
      <c r="B72" s="5"/>
      <c r="C72" s="154"/>
      <c r="D72" s="155"/>
      <c r="E72" s="155"/>
      <c r="F72" s="155"/>
      <c r="G72" s="42"/>
      <c r="H72" s="42"/>
      <c r="I72" s="5"/>
      <c r="J72" s="5"/>
      <c r="K72" s="38"/>
      <c r="L72" s="63"/>
      <c r="M72" s="63"/>
      <c r="N72" s="63"/>
      <c r="O72" s="63"/>
      <c r="P72" s="63"/>
      <c r="Q72" s="63"/>
      <c r="R72" s="63"/>
      <c r="S72" s="63"/>
      <c r="T72" s="63"/>
      <c r="U72" s="63"/>
      <c r="V72" s="63"/>
      <c r="W72" s="63"/>
      <c r="X72" s="63"/>
      <c r="Y72" s="63"/>
      <c r="Z72" s="63"/>
      <c r="AA72" s="63"/>
      <c r="AB72" s="63"/>
      <c r="AC72" s="63"/>
      <c r="AD72" s="63"/>
      <c r="AE72" s="63"/>
      <c r="AF72" s="63"/>
      <c r="AG72" s="63"/>
    </row>
    <row r="73" spans="1:33" x14ac:dyDescent="0.25">
      <c r="A73" s="63"/>
      <c r="B73" s="5"/>
      <c r="C73" s="154"/>
      <c r="D73" s="155"/>
      <c r="E73" s="155"/>
      <c r="F73" s="155"/>
      <c r="G73" s="42"/>
      <c r="H73" s="42"/>
      <c r="I73" s="5"/>
      <c r="J73" s="5"/>
      <c r="K73" s="38"/>
      <c r="L73" s="63"/>
      <c r="M73" s="63"/>
      <c r="N73" s="63"/>
      <c r="O73" s="63"/>
      <c r="P73" s="63"/>
      <c r="Q73" s="63"/>
      <c r="R73" s="63"/>
      <c r="S73" s="63"/>
      <c r="T73" s="63"/>
      <c r="U73" s="63"/>
      <c r="V73" s="63"/>
      <c r="W73" s="63"/>
      <c r="X73" s="63"/>
      <c r="Y73" s="63"/>
      <c r="Z73" s="63"/>
      <c r="AA73" s="63"/>
      <c r="AB73" s="63"/>
      <c r="AC73" s="63"/>
      <c r="AD73" s="63"/>
      <c r="AE73" s="63"/>
      <c r="AF73" s="63"/>
      <c r="AG73" s="63"/>
    </row>
    <row r="74" spans="1:33" x14ac:dyDescent="0.25">
      <c r="A74" s="63"/>
      <c r="B74" s="5"/>
      <c r="C74" s="154"/>
      <c r="D74" s="155"/>
      <c r="E74" s="155"/>
      <c r="F74" s="155"/>
      <c r="G74" s="42"/>
      <c r="H74" s="42"/>
      <c r="I74" s="5"/>
      <c r="J74" s="5"/>
      <c r="K74" s="38"/>
      <c r="L74" s="63"/>
      <c r="M74" s="63"/>
      <c r="N74" s="63"/>
      <c r="O74" s="63"/>
      <c r="P74" s="63"/>
      <c r="Q74" s="63"/>
      <c r="R74" s="63"/>
      <c r="S74" s="63"/>
      <c r="T74" s="63"/>
      <c r="U74" s="63"/>
      <c r="V74" s="63"/>
      <c r="W74" s="63"/>
      <c r="X74" s="63"/>
      <c r="Y74" s="63"/>
      <c r="Z74" s="63"/>
      <c r="AA74" s="63"/>
      <c r="AB74" s="63"/>
      <c r="AC74" s="63"/>
      <c r="AD74" s="63"/>
      <c r="AE74" s="63"/>
      <c r="AF74" s="63"/>
      <c r="AG74" s="63"/>
    </row>
    <row r="75" spans="1:33" x14ac:dyDescent="0.25">
      <c r="A75" s="63"/>
      <c r="B75" s="5"/>
      <c r="C75" s="154"/>
      <c r="D75" s="155"/>
      <c r="E75" s="155"/>
      <c r="F75" s="155"/>
      <c r="G75" s="42"/>
      <c r="H75" s="42"/>
      <c r="I75" s="5"/>
      <c r="J75" s="5"/>
      <c r="K75" s="38"/>
      <c r="L75" s="63"/>
      <c r="M75" s="63"/>
      <c r="N75" s="63"/>
      <c r="O75" s="63"/>
      <c r="P75" s="63"/>
      <c r="Q75" s="63"/>
      <c r="R75" s="63"/>
      <c r="S75" s="63"/>
      <c r="T75" s="63"/>
      <c r="U75" s="63"/>
      <c r="V75" s="63"/>
      <c r="W75" s="63"/>
      <c r="X75" s="63"/>
      <c r="Y75" s="63"/>
      <c r="Z75" s="63"/>
      <c r="AA75" s="63"/>
      <c r="AB75" s="63"/>
      <c r="AC75" s="63"/>
      <c r="AD75" s="63"/>
      <c r="AE75" s="63"/>
      <c r="AF75" s="63"/>
      <c r="AG75" s="63"/>
    </row>
    <row r="76" spans="1:33" x14ac:dyDescent="0.25">
      <c r="A76" s="63"/>
      <c r="B76" s="5"/>
      <c r="C76" s="154"/>
      <c r="D76" s="155"/>
      <c r="E76" s="155"/>
      <c r="F76" s="155"/>
      <c r="G76" s="42"/>
      <c r="H76" s="42"/>
      <c r="I76" s="5"/>
      <c r="J76" s="5"/>
      <c r="K76" s="38"/>
      <c r="L76" s="63"/>
      <c r="M76" s="63"/>
      <c r="N76" s="63"/>
      <c r="O76" s="63"/>
      <c r="P76" s="63"/>
      <c r="Q76" s="63"/>
      <c r="R76" s="63"/>
      <c r="S76" s="63"/>
      <c r="T76" s="63"/>
      <c r="U76" s="63"/>
      <c r="V76" s="63"/>
      <c r="W76" s="63"/>
      <c r="X76" s="63"/>
      <c r="Y76" s="63"/>
      <c r="Z76" s="63"/>
      <c r="AA76" s="63"/>
      <c r="AB76" s="63"/>
      <c r="AC76" s="63"/>
      <c r="AD76" s="63"/>
      <c r="AE76" s="63"/>
      <c r="AF76" s="63"/>
      <c r="AG76" s="63"/>
    </row>
    <row r="77" spans="1:33" x14ac:dyDescent="0.25">
      <c r="A77" s="63"/>
      <c r="B77" s="5"/>
      <c r="C77" s="154"/>
      <c r="D77" s="155"/>
      <c r="E77" s="155"/>
      <c r="F77" s="155"/>
      <c r="G77" s="42"/>
      <c r="H77" s="42"/>
      <c r="I77" s="5"/>
      <c r="J77" s="5"/>
      <c r="K77" s="38"/>
      <c r="L77" s="63"/>
      <c r="M77" s="63"/>
      <c r="N77" s="63"/>
      <c r="O77" s="63"/>
      <c r="P77" s="63"/>
      <c r="Q77" s="63"/>
      <c r="R77" s="63"/>
      <c r="S77" s="63"/>
      <c r="T77" s="63"/>
      <c r="U77" s="63"/>
      <c r="V77" s="63"/>
      <c r="W77" s="63"/>
      <c r="X77" s="63"/>
      <c r="Y77" s="63"/>
      <c r="Z77" s="63"/>
      <c r="AA77" s="63"/>
      <c r="AB77" s="63"/>
      <c r="AC77" s="63"/>
      <c r="AD77" s="63"/>
      <c r="AE77" s="63"/>
      <c r="AF77" s="63"/>
      <c r="AG77" s="63"/>
    </row>
    <row r="78" spans="1:33" x14ac:dyDescent="0.25">
      <c r="A78" s="63"/>
      <c r="B78" s="5"/>
      <c r="C78" s="154"/>
      <c r="D78" s="155"/>
      <c r="E78" s="155"/>
      <c r="F78" s="155"/>
      <c r="G78" s="42"/>
      <c r="H78" s="42"/>
      <c r="I78" s="5"/>
      <c r="J78" s="5"/>
      <c r="K78" s="38"/>
      <c r="L78" s="63"/>
      <c r="M78" s="63"/>
      <c r="N78" s="63"/>
      <c r="O78" s="63"/>
      <c r="P78" s="63"/>
      <c r="Q78" s="63"/>
      <c r="R78" s="63"/>
      <c r="S78" s="63"/>
      <c r="T78" s="63"/>
      <c r="U78" s="63"/>
      <c r="V78" s="63"/>
      <c r="W78" s="63"/>
      <c r="X78" s="63"/>
      <c r="Y78" s="63"/>
      <c r="Z78" s="63"/>
      <c r="AA78" s="63"/>
      <c r="AB78" s="63"/>
      <c r="AC78" s="63"/>
      <c r="AD78" s="63"/>
      <c r="AE78" s="63"/>
      <c r="AF78" s="63"/>
      <c r="AG78" s="63"/>
    </row>
    <row r="79" spans="1:33" x14ac:dyDescent="0.25">
      <c r="A79" s="63"/>
      <c r="B79" s="5"/>
      <c r="C79" s="154"/>
      <c r="D79" s="155"/>
      <c r="E79" s="155"/>
      <c r="F79" s="155"/>
      <c r="G79" s="42"/>
      <c r="H79" s="42"/>
      <c r="I79" s="5"/>
      <c r="J79" s="5"/>
      <c r="K79" s="38"/>
      <c r="L79" s="63"/>
      <c r="M79" s="63"/>
      <c r="N79" s="63"/>
      <c r="O79" s="63"/>
      <c r="P79" s="63"/>
      <c r="Q79" s="63"/>
      <c r="R79" s="63"/>
      <c r="S79" s="63"/>
      <c r="T79" s="63"/>
      <c r="U79" s="63"/>
      <c r="V79" s="63"/>
      <c r="W79" s="63"/>
      <c r="X79" s="63"/>
      <c r="Y79" s="63"/>
      <c r="Z79" s="63"/>
      <c r="AA79" s="63"/>
      <c r="AB79" s="63"/>
      <c r="AC79" s="63"/>
      <c r="AD79" s="63"/>
      <c r="AE79" s="63"/>
      <c r="AF79" s="63"/>
      <c r="AG79" s="63"/>
    </row>
    <row r="80" spans="1:33" x14ac:dyDescent="0.25">
      <c r="A80" s="63"/>
      <c r="B80" s="5"/>
      <c r="C80" s="154"/>
      <c r="D80" s="155"/>
      <c r="E80" s="155"/>
      <c r="F80" s="155"/>
      <c r="G80" s="42"/>
      <c r="H80" s="42"/>
      <c r="I80" s="5"/>
      <c r="J80" s="5"/>
      <c r="K80" s="38"/>
      <c r="L80" s="63"/>
      <c r="M80" s="63"/>
      <c r="N80" s="63"/>
      <c r="O80" s="63"/>
      <c r="P80" s="63"/>
      <c r="Q80" s="63"/>
      <c r="R80" s="63"/>
      <c r="S80" s="63"/>
      <c r="T80" s="63"/>
      <c r="U80" s="63"/>
      <c r="V80" s="63"/>
      <c r="W80" s="63"/>
      <c r="X80" s="63"/>
      <c r="Y80" s="63"/>
      <c r="Z80" s="63"/>
      <c r="AA80" s="63"/>
      <c r="AB80" s="63"/>
      <c r="AC80" s="63"/>
      <c r="AD80" s="63"/>
      <c r="AE80" s="63"/>
      <c r="AF80" s="63"/>
      <c r="AG80" s="63"/>
    </row>
    <row r="81" spans="1:33" x14ac:dyDescent="0.25">
      <c r="A81" s="63"/>
      <c r="B81" s="5"/>
      <c r="C81" s="154"/>
      <c r="D81" s="155"/>
      <c r="E81" s="155"/>
      <c r="F81" s="155"/>
      <c r="G81" s="42"/>
      <c r="H81" s="42"/>
      <c r="I81" s="5"/>
      <c r="J81" s="5"/>
      <c r="K81" s="38"/>
      <c r="L81" s="63"/>
      <c r="M81" s="63"/>
      <c r="N81" s="63"/>
      <c r="O81" s="63"/>
      <c r="P81" s="63"/>
      <c r="Q81" s="63"/>
      <c r="R81" s="63"/>
      <c r="S81" s="63"/>
      <c r="T81" s="63"/>
      <c r="U81" s="63"/>
      <c r="V81" s="63"/>
      <c r="W81" s="63"/>
      <c r="X81" s="63"/>
      <c r="Y81" s="63"/>
      <c r="Z81" s="63"/>
      <c r="AA81" s="63"/>
      <c r="AB81" s="63"/>
      <c r="AC81" s="63"/>
      <c r="AD81" s="63"/>
      <c r="AE81" s="63"/>
      <c r="AF81" s="63"/>
      <c r="AG81" s="63"/>
    </row>
    <row r="82" spans="1:33" x14ac:dyDescent="0.25">
      <c r="A82" s="63"/>
      <c r="B82" s="5"/>
      <c r="C82" s="154"/>
      <c r="D82" s="155"/>
      <c r="E82" s="155"/>
      <c r="F82" s="155"/>
      <c r="G82" s="42"/>
      <c r="H82" s="42"/>
      <c r="I82" s="5"/>
      <c r="J82" s="5"/>
      <c r="K82" s="38"/>
      <c r="L82" s="63"/>
      <c r="M82" s="63"/>
      <c r="N82" s="63"/>
      <c r="O82" s="63"/>
      <c r="P82" s="63"/>
      <c r="Q82" s="63"/>
      <c r="R82" s="63"/>
      <c r="S82" s="63"/>
      <c r="T82" s="63"/>
      <c r="U82" s="63"/>
      <c r="V82" s="63"/>
      <c r="W82" s="63"/>
      <c r="X82" s="63"/>
      <c r="Y82" s="63"/>
      <c r="Z82" s="63"/>
      <c r="AA82" s="63"/>
      <c r="AB82" s="63"/>
      <c r="AC82" s="63"/>
      <c r="AD82" s="63"/>
      <c r="AE82" s="63"/>
      <c r="AF82" s="63"/>
      <c r="AG82" s="63"/>
    </row>
    <row r="83" spans="1:33" x14ac:dyDescent="0.25">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row>
    <row r="84" spans="1:33" x14ac:dyDescent="0.25">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row>
    <row r="85" spans="1:33"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row>
    <row r="86" spans="1:33" x14ac:dyDescent="0.25">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row>
    <row r="87" spans="1:33" x14ac:dyDescent="0.25">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row>
    <row r="88" spans="1:33" x14ac:dyDescent="0.25">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row>
    <row r="89" spans="1:33" x14ac:dyDescent="0.25">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row>
    <row r="90" spans="1:33" x14ac:dyDescent="0.25">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row>
    <row r="91" spans="1:33" x14ac:dyDescent="0.25">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row>
    <row r="92" spans="1:33" x14ac:dyDescent="0.25">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row>
    <row r="93" spans="1:33" x14ac:dyDescent="0.25">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row>
    <row r="94" spans="1:33" x14ac:dyDescent="0.25">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row>
    <row r="95" spans="1:33" x14ac:dyDescent="0.25">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row>
    <row r="96" spans="1:33" x14ac:dyDescent="0.25">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row>
    <row r="97" spans="1:33" x14ac:dyDescent="0.25">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row>
    <row r="98" spans="1:33" x14ac:dyDescent="0.25">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row>
    <row r="99" spans="1:33" x14ac:dyDescent="0.25">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row>
    <row r="100" spans="1:33" x14ac:dyDescent="0.25">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row>
    <row r="101" spans="1:33" x14ac:dyDescent="0.25">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row>
    <row r="102" spans="1:33" x14ac:dyDescent="0.25">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row>
    <row r="103" spans="1:33" x14ac:dyDescent="0.25">
      <c r="A103" s="63"/>
      <c r="B103" s="63"/>
      <c r="C103" s="83" t="s">
        <v>23</v>
      </c>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row>
    <row r="104" spans="1:33" ht="30" x14ac:dyDescent="0.25">
      <c r="A104" s="63"/>
      <c r="B104" s="63"/>
      <c r="C104" s="83" t="s">
        <v>25</v>
      </c>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row>
    <row r="105" spans="1:33" ht="30" x14ac:dyDescent="0.25">
      <c r="A105" s="63"/>
      <c r="B105" s="63"/>
      <c r="C105" s="83" t="s">
        <v>84</v>
      </c>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row>
    <row r="106" spans="1:33" x14ac:dyDescent="0.25">
      <c r="A106" s="63"/>
      <c r="B106" s="63"/>
      <c r="C106" s="84" t="s">
        <v>160</v>
      </c>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row>
  </sheetData>
  <sheetProtection algorithmName="SHA-512" hashValue="NDTf+bt5VNgdKxGt+dwq0wLaervntB5torB74y+bFY7dLhRrKqk2B+e5DbrSpqy84gq3+bfn/6cq6cxAoDl6vw==" saltValue="AoPbYPPVzKUOsRWk/nT/Hg==" spinCount="100000" sheet="1" objects="1" scenarios="1"/>
  <dataConsolidate/>
  <mergeCells count="94">
    <mergeCell ref="B4:L4"/>
    <mergeCell ref="B5:L5"/>
    <mergeCell ref="B38:B39"/>
    <mergeCell ref="C38:F39"/>
    <mergeCell ref="K38:K39"/>
    <mergeCell ref="J38:J39"/>
    <mergeCell ref="C37:K37"/>
    <mergeCell ref="G14:K14"/>
    <mergeCell ref="G15:K15"/>
    <mergeCell ref="F6:L6"/>
    <mergeCell ref="F7:L7"/>
    <mergeCell ref="B19:B20"/>
    <mergeCell ref="C19:C20"/>
    <mergeCell ref="D19:D20"/>
    <mergeCell ref="C6:E6"/>
    <mergeCell ref="H19:J19"/>
    <mergeCell ref="C45:F45"/>
    <mergeCell ref="C63:F63"/>
    <mergeCell ref="G38:H38"/>
    <mergeCell ref="C40:F40"/>
    <mergeCell ref="C41:F41"/>
    <mergeCell ref="C61:F61"/>
    <mergeCell ref="C62:F62"/>
    <mergeCell ref="C7:E7"/>
    <mergeCell ref="C8:E15"/>
    <mergeCell ref="I38:I39"/>
    <mergeCell ref="C46:F46"/>
    <mergeCell ref="C60:F60"/>
    <mergeCell ref="C52:F52"/>
    <mergeCell ref="C53:F53"/>
    <mergeCell ref="C54:F54"/>
    <mergeCell ref="C47:F47"/>
    <mergeCell ref="C48:F48"/>
    <mergeCell ref="C49:F49"/>
    <mergeCell ref="C50:F50"/>
    <mergeCell ref="C51:F51"/>
    <mergeCell ref="C42:F42"/>
    <mergeCell ref="C43:F43"/>
    <mergeCell ref="C44:F44"/>
    <mergeCell ref="C80:F80"/>
    <mergeCell ref="C81:F81"/>
    <mergeCell ref="C82:F82"/>
    <mergeCell ref="C75:F75"/>
    <mergeCell ref="C76:F76"/>
    <mergeCell ref="C77:F77"/>
    <mergeCell ref="C78:F78"/>
    <mergeCell ref="C79:F79"/>
    <mergeCell ref="C70:F70"/>
    <mergeCell ref="C71:F71"/>
    <mergeCell ref="C72:F72"/>
    <mergeCell ref="C73:F73"/>
    <mergeCell ref="C74:F74"/>
    <mergeCell ref="C65:F65"/>
    <mergeCell ref="C66:F66"/>
    <mergeCell ref="C67:F67"/>
    <mergeCell ref="C68:F68"/>
    <mergeCell ref="C69:F69"/>
    <mergeCell ref="C64:F64"/>
    <mergeCell ref="C55:F55"/>
    <mergeCell ref="C56:F56"/>
    <mergeCell ref="C57:F57"/>
    <mergeCell ref="C58:F58"/>
    <mergeCell ref="C59:F59"/>
    <mergeCell ref="Z21:Z35"/>
    <mergeCell ref="AA21:AA35"/>
    <mergeCell ref="AB21:AB35"/>
    <mergeCell ref="R18:AD18"/>
    <mergeCell ref="Y19:Y20"/>
    <mergeCell ref="AC19:AC20"/>
    <mergeCell ref="AD19:AD20"/>
    <mergeCell ref="T21:T35"/>
    <mergeCell ref="AC21:AC35"/>
    <mergeCell ref="AD21:AD35"/>
    <mergeCell ref="V19:X19"/>
    <mergeCell ref="T19:T20"/>
    <mergeCell ref="U19:U20"/>
    <mergeCell ref="S19:S20"/>
    <mergeCell ref="Z19:AB19"/>
    <mergeCell ref="Q21:Q35"/>
    <mergeCell ref="K19:M19"/>
    <mergeCell ref="R21:R35"/>
    <mergeCell ref="B8:B15"/>
    <mergeCell ref="E19:G19"/>
    <mergeCell ref="E18:M18"/>
    <mergeCell ref="G9:K9"/>
    <mergeCell ref="G12:K12"/>
    <mergeCell ref="G13:K13"/>
    <mergeCell ref="G8:K8"/>
    <mergeCell ref="G10:K10"/>
    <mergeCell ref="G11:K11"/>
    <mergeCell ref="N18:Q18"/>
    <mergeCell ref="B17:Q17"/>
    <mergeCell ref="R19:R20"/>
    <mergeCell ref="B18:D18"/>
  </mergeCells>
  <phoneticPr fontId="2" type="noConversion"/>
  <dataValidations count="6">
    <dataValidation type="decimal" operator="lessThanOrEqual" allowBlank="1" showInputMessage="1" showErrorMessage="1" errorTitle="Error" error="The input capacity exceeds the maximum capacity especified in FSR for this service. For this service the maximum is capacity is 250 kW." sqref="E21:G35" xr:uid="{16CA72EA-2DFD-43B0-BB81-A3BBDC37D105}">
      <formula1>250</formula1>
    </dataValidation>
    <dataValidation type="list" allowBlank="1" showInputMessage="1" showErrorMessage="1" sqref="B40" xr:uid="{C2DB48D2-6D0E-409A-9338-5E402B57E6F5}">
      <formula1>$B$21:$B$35</formula1>
    </dataValidation>
    <dataValidation type="list" allowBlank="1" showInputMessage="1" showErrorMessage="1" sqref="I40:I82" xr:uid="{F27BB8F3-5D09-4D54-912B-5E34C72A3742}">
      <formula1>"Mon, Tue, Wed, Thu, Fri"</formula1>
    </dataValidation>
    <dataValidation type="list" allowBlank="1" showInputMessage="1" showErrorMessage="1" sqref="B41:B82" xr:uid="{59D175F8-72D5-4F5D-83F5-102D10A2DCDD}">
      <formula1>$B$44:$B$44</formula1>
    </dataValidation>
    <dataValidation type="list" allowBlank="1" showInputMessage="1" showErrorMessage="1" sqref="C40:F82" xr:uid="{3DFAC0A9-D237-47CE-985A-BF0AD13E9A3B}">
      <formula1>$C$103:$C$106</formula1>
    </dataValidation>
    <dataValidation type="list" allowBlank="1" showInputMessage="1" showErrorMessage="1" sqref="D21:D35" xr:uid="{A23189F6-BD79-4453-B090-845D83A3EB60}">
      <formula1>"St. Andrews, Leuchars, 11kV-18612, 11kV-18613,11kV-18614,11kV-18616,11kV-18622"</formula1>
    </dataValidation>
  </dataValidations>
  <pageMargins left="0.7" right="0.7" top="0.75" bottom="0.75" header="0.3" footer="0.3"/>
  <pageSetup paperSize="9" orientation="portrait" r:id="rId1"/>
  <headerFooter>
    <oddFooter>&amp;C&amp;1#&amp;"Calibri"&amp;12&amp;K008000Internal Use</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9858C8-DFFF-45DA-B121-7B1AA6FC41BD}">
          <x14:formula1>
            <xm:f>'B. Asset register'!$F$7:$F$50</xm:f>
          </x14:formula1>
          <xm:sqref>C21:C35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FC50D-6AB6-4153-8793-82F091B046AD}">
  <dimension ref="B2:W35"/>
  <sheetViews>
    <sheetView workbookViewId="0">
      <selection activeCell="B29" sqref="B29:L29"/>
    </sheetView>
  </sheetViews>
  <sheetFormatPr defaultRowHeight="15" x14ac:dyDescent="0.25"/>
  <cols>
    <col min="2" max="2" width="15.140625" customWidth="1"/>
    <col min="3" max="3" width="16.42578125" customWidth="1"/>
    <col min="4" max="4" width="15.85546875" customWidth="1"/>
    <col min="7" max="7" width="14.42578125" customWidth="1"/>
    <col min="9" max="11" width="9.140625" style="3"/>
    <col min="12" max="12" width="56.28515625" customWidth="1"/>
    <col min="13" max="13" width="10.140625" customWidth="1"/>
    <col min="14" max="14" width="10.85546875" customWidth="1"/>
    <col min="15" max="16" width="15.42578125" customWidth="1"/>
    <col min="17" max="17" width="26.5703125" customWidth="1"/>
  </cols>
  <sheetData>
    <row r="2" spans="2:23" s="3" customFormat="1" x14ac:dyDescent="0.25"/>
    <row r="4" spans="2:23" ht="72" customHeight="1" thickBot="1" x14ac:dyDescent="0.3">
      <c r="B4" s="4" t="s">
        <v>18</v>
      </c>
      <c r="C4" s="4" t="s">
        <v>19</v>
      </c>
      <c r="D4" s="4" t="s">
        <v>0</v>
      </c>
      <c r="E4" s="4" t="s">
        <v>1</v>
      </c>
      <c r="F4" s="4" t="s">
        <v>3</v>
      </c>
      <c r="G4" s="4" t="s">
        <v>4</v>
      </c>
      <c r="H4" s="4" t="s">
        <v>5</v>
      </c>
      <c r="I4" s="4" t="s">
        <v>73</v>
      </c>
      <c r="J4" s="4"/>
      <c r="K4" s="4" t="s">
        <v>72</v>
      </c>
      <c r="L4" s="4" t="s">
        <v>6</v>
      </c>
      <c r="M4" s="4" t="s">
        <v>7</v>
      </c>
      <c r="N4" s="4" t="s">
        <v>20</v>
      </c>
      <c r="O4" s="4" t="s">
        <v>14</v>
      </c>
      <c r="P4" s="4" t="s">
        <v>15</v>
      </c>
      <c r="Q4" s="4" t="s">
        <v>31</v>
      </c>
      <c r="R4" s="4" t="s">
        <v>35</v>
      </c>
      <c r="S4" s="4" t="s">
        <v>36</v>
      </c>
      <c r="T4" s="4" t="s">
        <v>37</v>
      </c>
      <c r="U4" s="4" t="s">
        <v>38</v>
      </c>
      <c r="V4" s="4" t="s">
        <v>39</v>
      </c>
      <c r="W4" s="4" t="s">
        <v>74</v>
      </c>
    </row>
    <row r="5" spans="2:23" ht="19.5" customHeight="1" x14ac:dyDescent="0.25">
      <c r="B5" s="9" t="s">
        <v>49</v>
      </c>
      <c r="C5" s="10" t="s">
        <v>21</v>
      </c>
      <c r="D5" s="10" t="str">
        <f>_xlfn.CONCAT(B5,"_", IF(C5="St Andrews",CONCATENATE("S"),CONCATENATE("L")),"_", E5)</f>
        <v>Trial_Q_3_S_2021</v>
      </c>
      <c r="E5" s="11">
        <v>2021</v>
      </c>
      <c r="F5" s="12" t="s">
        <v>22</v>
      </c>
      <c r="G5" s="12" t="s">
        <v>28</v>
      </c>
      <c r="H5" s="12" t="s">
        <v>12</v>
      </c>
      <c r="I5" s="12">
        <v>91</v>
      </c>
      <c r="J5" s="34">
        <v>1.5</v>
      </c>
      <c r="K5" s="12">
        <f>J5*I5</f>
        <v>136.5</v>
      </c>
      <c r="L5" s="13" t="s">
        <v>23</v>
      </c>
      <c r="M5" s="14">
        <v>30</v>
      </c>
      <c r="N5" s="10" t="s">
        <v>11</v>
      </c>
      <c r="O5" s="15">
        <v>44378</v>
      </c>
      <c r="P5" s="15">
        <v>44469</v>
      </c>
      <c r="Q5" s="10" t="s">
        <v>32</v>
      </c>
      <c r="R5" s="10">
        <v>15</v>
      </c>
      <c r="S5" s="10">
        <v>60</v>
      </c>
      <c r="T5" s="10">
        <v>30</v>
      </c>
      <c r="U5" s="10">
        <v>30</v>
      </c>
      <c r="V5" s="10">
        <v>30</v>
      </c>
      <c r="W5" s="10">
        <v>12</v>
      </c>
    </row>
    <row r="6" spans="2:23" ht="17.25" customHeight="1" x14ac:dyDescent="0.25">
      <c r="B6" s="16" t="s">
        <v>49</v>
      </c>
      <c r="C6" s="17" t="s">
        <v>21</v>
      </c>
      <c r="D6" s="17" t="str">
        <f t="shared" ref="D6:D25" si="0">_xlfn.CONCAT(B6,"_", IF(C6="St Andrews",CONCATENATE("S"),CONCATENATE("L")),"_", E6)</f>
        <v>Trial_Q_3_S_2021</v>
      </c>
      <c r="E6" s="18">
        <v>2021</v>
      </c>
      <c r="F6" s="19" t="s">
        <v>22</v>
      </c>
      <c r="G6" s="19" t="s">
        <v>29</v>
      </c>
      <c r="H6" s="19" t="s">
        <v>12</v>
      </c>
      <c r="I6" s="19">
        <v>91</v>
      </c>
      <c r="J6" s="35">
        <v>2</v>
      </c>
      <c r="K6" s="19">
        <f t="shared" ref="K6:K14" si="1">J6*I6</f>
        <v>182</v>
      </c>
      <c r="L6" s="20" t="s">
        <v>23</v>
      </c>
      <c r="M6" s="21">
        <v>30</v>
      </c>
      <c r="N6" s="17" t="s">
        <v>11</v>
      </c>
      <c r="O6" s="22">
        <v>44378</v>
      </c>
      <c r="P6" s="22">
        <v>44469</v>
      </c>
      <c r="Q6" s="17" t="s">
        <v>32</v>
      </c>
      <c r="R6" s="17">
        <v>15</v>
      </c>
      <c r="S6" s="17">
        <v>60</v>
      </c>
      <c r="T6" s="17">
        <v>30</v>
      </c>
      <c r="U6" s="17">
        <v>30</v>
      </c>
      <c r="V6" s="17">
        <v>30</v>
      </c>
      <c r="W6" s="17">
        <v>30</v>
      </c>
    </row>
    <row r="7" spans="2:23" ht="20.25" customHeight="1" x14ac:dyDescent="0.25">
      <c r="B7" s="16" t="s">
        <v>49</v>
      </c>
      <c r="C7" s="17" t="s">
        <v>21</v>
      </c>
      <c r="D7" s="17" t="str">
        <f t="shared" si="0"/>
        <v>Trial_Q_3_S_2021</v>
      </c>
      <c r="E7" s="18">
        <v>2021</v>
      </c>
      <c r="F7" s="19" t="s">
        <v>22</v>
      </c>
      <c r="G7" s="19" t="s">
        <v>24</v>
      </c>
      <c r="H7" s="19" t="s">
        <v>12</v>
      </c>
      <c r="I7" s="19">
        <v>91</v>
      </c>
      <c r="J7" s="35">
        <v>2</v>
      </c>
      <c r="K7" s="19">
        <f t="shared" si="1"/>
        <v>182</v>
      </c>
      <c r="L7" s="20" t="s">
        <v>23</v>
      </c>
      <c r="M7" s="21">
        <v>30</v>
      </c>
      <c r="N7" s="17" t="s">
        <v>11</v>
      </c>
      <c r="O7" s="22">
        <v>44378</v>
      </c>
      <c r="P7" s="22">
        <v>44469</v>
      </c>
      <c r="Q7" s="17" t="s">
        <v>33</v>
      </c>
      <c r="R7" s="17">
        <v>15</v>
      </c>
      <c r="S7" s="17">
        <v>60</v>
      </c>
      <c r="T7" s="17">
        <v>30</v>
      </c>
      <c r="U7" s="17">
        <v>30</v>
      </c>
      <c r="V7" s="17">
        <v>30</v>
      </c>
      <c r="W7" s="17">
        <v>30</v>
      </c>
    </row>
    <row r="8" spans="2:23" ht="16.5" customHeight="1" x14ac:dyDescent="0.25">
      <c r="B8" s="16" t="s">
        <v>49</v>
      </c>
      <c r="C8" s="17" t="s">
        <v>21</v>
      </c>
      <c r="D8" s="17" t="str">
        <f t="shared" si="0"/>
        <v>Trial_Q_3_S_2021</v>
      </c>
      <c r="E8" s="18">
        <v>2021</v>
      </c>
      <c r="F8" s="19" t="s">
        <v>22</v>
      </c>
      <c r="G8" s="19" t="s">
        <v>30</v>
      </c>
      <c r="H8" s="19" t="s">
        <v>12</v>
      </c>
      <c r="I8" s="19">
        <v>91</v>
      </c>
      <c r="J8" s="35">
        <v>2</v>
      </c>
      <c r="K8" s="19">
        <f t="shared" si="1"/>
        <v>182</v>
      </c>
      <c r="L8" s="23" t="s">
        <v>25</v>
      </c>
      <c r="M8" s="21">
        <v>30</v>
      </c>
      <c r="N8" s="17" t="s">
        <v>11</v>
      </c>
      <c r="O8" s="22">
        <v>44378</v>
      </c>
      <c r="P8" s="22">
        <v>44469</v>
      </c>
      <c r="Q8" s="17" t="s">
        <v>33</v>
      </c>
      <c r="R8" s="17">
        <v>15</v>
      </c>
      <c r="S8" s="17">
        <v>60</v>
      </c>
      <c r="T8" s="17">
        <v>30</v>
      </c>
      <c r="U8" s="17">
        <v>30</v>
      </c>
      <c r="V8" s="17">
        <v>30</v>
      </c>
      <c r="W8" s="17">
        <v>30</v>
      </c>
    </row>
    <row r="9" spans="2:23" ht="18" customHeight="1" thickBot="1" x14ac:dyDescent="0.3">
      <c r="B9" s="24" t="s">
        <v>49</v>
      </c>
      <c r="C9" s="25" t="s">
        <v>21</v>
      </c>
      <c r="D9" s="25" t="str">
        <f t="shared" si="0"/>
        <v>Trial_Q_3_S_2021</v>
      </c>
      <c r="E9" s="26">
        <v>2021</v>
      </c>
      <c r="F9" s="27" t="s">
        <v>22</v>
      </c>
      <c r="G9" s="27" t="s">
        <v>30</v>
      </c>
      <c r="H9" s="27" t="s">
        <v>12</v>
      </c>
      <c r="I9" s="27">
        <v>91</v>
      </c>
      <c r="J9" s="36">
        <v>2</v>
      </c>
      <c r="K9" s="27">
        <f t="shared" si="1"/>
        <v>182</v>
      </c>
      <c r="L9" s="28" t="s">
        <v>26</v>
      </c>
      <c r="M9" s="29">
        <v>30</v>
      </c>
      <c r="N9" s="25" t="s">
        <v>11</v>
      </c>
      <c r="O9" s="30">
        <v>44378</v>
      </c>
      <c r="P9" s="30">
        <v>44469</v>
      </c>
      <c r="Q9" s="25" t="s">
        <v>34</v>
      </c>
      <c r="R9" s="25">
        <v>15</v>
      </c>
      <c r="S9" s="25">
        <v>60</v>
      </c>
      <c r="T9" s="25">
        <v>30</v>
      </c>
      <c r="U9" s="25">
        <v>30</v>
      </c>
      <c r="V9" s="25">
        <v>15</v>
      </c>
      <c r="W9" s="25">
        <v>15</v>
      </c>
    </row>
    <row r="10" spans="2:23" x14ac:dyDescent="0.25">
      <c r="B10" s="16" t="s">
        <v>49</v>
      </c>
      <c r="C10" s="17" t="s">
        <v>27</v>
      </c>
      <c r="D10" s="17" t="str">
        <f t="shared" si="0"/>
        <v>Trial_Q_3_L_2021</v>
      </c>
      <c r="E10" s="18">
        <v>2021</v>
      </c>
      <c r="F10" s="12" t="s">
        <v>22</v>
      </c>
      <c r="G10" s="12" t="s">
        <v>28</v>
      </c>
      <c r="H10" s="12" t="s">
        <v>12</v>
      </c>
      <c r="I10" s="12">
        <v>91</v>
      </c>
      <c r="J10" s="34">
        <v>1.5</v>
      </c>
      <c r="K10" s="12">
        <f>J10*I10</f>
        <v>136.5</v>
      </c>
      <c r="L10" s="13" t="s">
        <v>23</v>
      </c>
      <c r="M10" s="14">
        <v>30</v>
      </c>
      <c r="N10" s="10" t="s">
        <v>11</v>
      </c>
      <c r="O10" s="15">
        <v>44378</v>
      </c>
      <c r="P10" s="15">
        <v>44469</v>
      </c>
      <c r="Q10" s="10" t="s">
        <v>32</v>
      </c>
      <c r="R10" s="10">
        <v>15</v>
      </c>
      <c r="S10" s="10">
        <v>60</v>
      </c>
      <c r="T10" s="10">
        <v>30</v>
      </c>
      <c r="U10" s="10">
        <v>30</v>
      </c>
      <c r="V10" s="10">
        <v>30</v>
      </c>
      <c r="W10" s="10">
        <v>30</v>
      </c>
    </row>
    <row r="11" spans="2:23" x14ac:dyDescent="0.25">
      <c r="B11" s="16" t="s">
        <v>49</v>
      </c>
      <c r="C11" s="17" t="s">
        <v>27</v>
      </c>
      <c r="D11" s="17" t="str">
        <f t="shared" si="0"/>
        <v>Trial_Q_3_L_2021</v>
      </c>
      <c r="E11" s="18">
        <v>2021</v>
      </c>
      <c r="F11" s="19" t="s">
        <v>22</v>
      </c>
      <c r="G11" s="19" t="s">
        <v>29</v>
      </c>
      <c r="H11" s="19" t="s">
        <v>12</v>
      </c>
      <c r="I11" s="19">
        <v>91</v>
      </c>
      <c r="J11" s="35">
        <v>2</v>
      </c>
      <c r="K11" s="19">
        <f t="shared" si="1"/>
        <v>182</v>
      </c>
      <c r="L11" s="20" t="s">
        <v>23</v>
      </c>
      <c r="M11" s="21">
        <v>30</v>
      </c>
      <c r="N11" s="17" t="s">
        <v>11</v>
      </c>
      <c r="O11" s="22">
        <v>44378</v>
      </c>
      <c r="P11" s="22">
        <v>44469</v>
      </c>
      <c r="Q11" s="17" t="s">
        <v>32</v>
      </c>
      <c r="R11" s="17">
        <v>15</v>
      </c>
      <c r="S11" s="17">
        <v>60</v>
      </c>
      <c r="T11" s="17">
        <v>30</v>
      </c>
      <c r="U11" s="17">
        <v>30</v>
      </c>
      <c r="V11" s="17">
        <v>30</v>
      </c>
      <c r="W11" s="17">
        <v>30</v>
      </c>
    </row>
    <row r="12" spans="2:23" x14ac:dyDescent="0.25">
      <c r="B12" s="16" t="s">
        <v>49</v>
      </c>
      <c r="C12" s="17" t="s">
        <v>27</v>
      </c>
      <c r="D12" s="17" t="str">
        <f t="shared" si="0"/>
        <v>Trial_Q_3_L_2021</v>
      </c>
      <c r="E12" s="18">
        <v>2021</v>
      </c>
      <c r="F12" s="19" t="s">
        <v>22</v>
      </c>
      <c r="G12" s="19" t="s">
        <v>24</v>
      </c>
      <c r="H12" s="19" t="s">
        <v>12</v>
      </c>
      <c r="I12" s="19">
        <v>91</v>
      </c>
      <c r="J12" s="35">
        <v>2</v>
      </c>
      <c r="K12" s="19">
        <f t="shared" si="1"/>
        <v>182</v>
      </c>
      <c r="L12" s="20" t="s">
        <v>23</v>
      </c>
      <c r="M12" s="21">
        <v>30</v>
      </c>
      <c r="N12" s="17" t="s">
        <v>11</v>
      </c>
      <c r="O12" s="22">
        <v>44378</v>
      </c>
      <c r="P12" s="22">
        <v>44469</v>
      </c>
      <c r="Q12" s="17" t="s">
        <v>33</v>
      </c>
      <c r="R12" s="17">
        <v>15</v>
      </c>
      <c r="S12" s="17">
        <v>60</v>
      </c>
      <c r="T12" s="17">
        <v>30</v>
      </c>
      <c r="U12" s="17">
        <v>30</v>
      </c>
      <c r="V12" s="17">
        <v>30</v>
      </c>
      <c r="W12" s="17">
        <v>30</v>
      </c>
    </row>
    <row r="13" spans="2:23" x14ac:dyDescent="0.25">
      <c r="B13" s="16" t="s">
        <v>49</v>
      </c>
      <c r="C13" s="17" t="s">
        <v>27</v>
      </c>
      <c r="D13" s="17" t="str">
        <f t="shared" si="0"/>
        <v>Trial_Q_3_L_2021</v>
      </c>
      <c r="E13" s="18">
        <v>2021</v>
      </c>
      <c r="F13" s="19" t="s">
        <v>22</v>
      </c>
      <c r="G13" s="19" t="s">
        <v>30</v>
      </c>
      <c r="H13" s="19" t="s">
        <v>12</v>
      </c>
      <c r="I13" s="19">
        <v>91</v>
      </c>
      <c r="J13" s="35">
        <v>2</v>
      </c>
      <c r="K13" s="19">
        <f t="shared" si="1"/>
        <v>182</v>
      </c>
      <c r="L13" s="23" t="s">
        <v>25</v>
      </c>
      <c r="M13" s="21">
        <v>30</v>
      </c>
      <c r="N13" s="17" t="s">
        <v>11</v>
      </c>
      <c r="O13" s="22">
        <v>44378</v>
      </c>
      <c r="P13" s="22">
        <v>44469</v>
      </c>
      <c r="Q13" s="17" t="s">
        <v>33</v>
      </c>
      <c r="R13" s="17">
        <v>15</v>
      </c>
      <c r="S13" s="17">
        <v>60</v>
      </c>
      <c r="T13" s="17">
        <v>30</v>
      </c>
      <c r="U13" s="17">
        <v>30</v>
      </c>
      <c r="V13" s="17">
        <v>30</v>
      </c>
      <c r="W13" s="17">
        <v>30</v>
      </c>
    </row>
    <row r="14" spans="2:23" ht="15.75" thickBot="1" x14ac:dyDescent="0.3">
      <c r="B14" s="24" t="s">
        <v>49</v>
      </c>
      <c r="C14" s="25" t="s">
        <v>27</v>
      </c>
      <c r="D14" s="25" t="str">
        <f t="shared" si="0"/>
        <v>Trial_Q_3_L_2021</v>
      </c>
      <c r="E14" s="26">
        <v>2021</v>
      </c>
      <c r="F14" s="27" t="s">
        <v>22</v>
      </c>
      <c r="G14" s="27" t="s">
        <v>30</v>
      </c>
      <c r="H14" s="27" t="s">
        <v>12</v>
      </c>
      <c r="I14" s="27">
        <v>91</v>
      </c>
      <c r="J14" s="36">
        <v>2</v>
      </c>
      <c r="K14" s="27">
        <f t="shared" si="1"/>
        <v>182</v>
      </c>
      <c r="L14" s="28" t="s">
        <v>26</v>
      </c>
      <c r="M14" s="29">
        <v>30</v>
      </c>
      <c r="N14" s="25" t="s">
        <v>11</v>
      </c>
      <c r="O14" s="30">
        <v>44378</v>
      </c>
      <c r="P14" s="30">
        <v>44469</v>
      </c>
      <c r="Q14" s="25" t="s">
        <v>34</v>
      </c>
      <c r="R14" s="25">
        <v>15</v>
      </c>
      <c r="S14" s="25">
        <v>60</v>
      </c>
      <c r="T14" s="25">
        <v>30</v>
      </c>
      <c r="U14" s="25">
        <v>30</v>
      </c>
      <c r="V14" s="25">
        <v>15</v>
      </c>
      <c r="W14" s="25">
        <v>15</v>
      </c>
    </row>
    <row r="15" spans="2:23" ht="15.75" thickBot="1" x14ac:dyDescent="0.3">
      <c r="B15" s="8"/>
      <c r="C15" s="8"/>
      <c r="D15" s="8"/>
      <c r="E15" s="8"/>
      <c r="F15" s="8"/>
      <c r="G15" s="8"/>
      <c r="H15" s="8"/>
      <c r="I15" s="8"/>
      <c r="J15" s="8"/>
      <c r="K15" s="8"/>
      <c r="L15" s="8"/>
      <c r="M15" s="8"/>
      <c r="N15" s="8"/>
      <c r="O15" s="8"/>
      <c r="P15" s="8"/>
      <c r="Q15" s="8"/>
      <c r="R15" s="8"/>
      <c r="S15" s="8"/>
      <c r="T15" s="8"/>
      <c r="U15" s="8"/>
      <c r="V15" s="8"/>
      <c r="W15" s="8"/>
    </row>
    <row r="16" spans="2:23" x14ac:dyDescent="0.25">
      <c r="B16" s="9" t="s">
        <v>50</v>
      </c>
      <c r="C16" s="10" t="s">
        <v>21</v>
      </c>
      <c r="D16" s="11" t="str">
        <f t="shared" si="0"/>
        <v>Trial_Q_4_S_2021</v>
      </c>
      <c r="E16" s="11">
        <v>2021</v>
      </c>
      <c r="F16" s="12" t="s">
        <v>16</v>
      </c>
      <c r="G16" s="12" t="s">
        <v>28</v>
      </c>
      <c r="H16" s="12" t="s">
        <v>12</v>
      </c>
      <c r="I16" s="12">
        <v>92</v>
      </c>
      <c r="J16" s="34">
        <v>1.5</v>
      </c>
      <c r="K16" s="12">
        <f>J16*I16</f>
        <v>138</v>
      </c>
      <c r="L16" s="13" t="s">
        <v>23</v>
      </c>
      <c r="M16" s="14">
        <v>30</v>
      </c>
      <c r="N16" s="10" t="s">
        <v>11</v>
      </c>
      <c r="O16" s="15">
        <v>44470</v>
      </c>
      <c r="P16" s="15">
        <v>44561</v>
      </c>
      <c r="Q16" s="10" t="s">
        <v>32</v>
      </c>
      <c r="R16" s="10">
        <v>15</v>
      </c>
      <c r="S16" s="10">
        <v>60</v>
      </c>
      <c r="T16" s="10">
        <v>30</v>
      </c>
      <c r="U16" s="10">
        <v>30</v>
      </c>
      <c r="V16" s="10">
        <v>30</v>
      </c>
      <c r="W16" s="10">
        <v>30</v>
      </c>
    </row>
    <row r="17" spans="2:23" x14ac:dyDescent="0.25">
      <c r="B17" s="16" t="s">
        <v>50</v>
      </c>
      <c r="C17" s="17" t="s">
        <v>21</v>
      </c>
      <c r="D17" s="18" t="str">
        <f t="shared" si="0"/>
        <v>Trial_Q_4_S_2021</v>
      </c>
      <c r="E17" s="18">
        <v>2021</v>
      </c>
      <c r="F17" s="19" t="s">
        <v>16</v>
      </c>
      <c r="G17" s="19" t="s">
        <v>29</v>
      </c>
      <c r="H17" s="19" t="s">
        <v>12</v>
      </c>
      <c r="I17" s="19">
        <v>92</v>
      </c>
      <c r="J17" s="35">
        <v>2</v>
      </c>
      <c r="K17" s="19">
        <f t="shared" ref="K17:K20" si="2">J17*I17</f>
        <v>184</v>
      </c>
      <c r="L17" s="20" t="s">
        <v>23</v>
      </c>
      <c r="M17" s="21">
        <v>30</v>
      </c>
      <c r="N17" s="17" t="s">
        <v>11</v>
      </c>
      <c r="O17" s="22">
        <v>44470</v>
      </c>
      <c r="P17" s="22">
        <v>44561</v>
      </c>
      <c r="Q17" s="17" t="s">
        <v>32</v>
      </c>
      <c r="R17" s="17">
        <v>15</v>
      </c>
      <c r="S17" s="17">
        <v>60</v>
      </c>
      <c r="T17" s="17">
        <v>30</v>
      </c>
      <c r="U17" s="17">
        <v>30</v>
      </c>
      <c r="V17" s="17">
        <v>30</v>
      </c>
      <c r="W17" s="17">
        <v>30</v>
      </c>
    </row>
    <row r="18" spans="2:23" x14ac:dyDescent="0.25">
      <c r="B18" s="16" t="s">
        <v>50</v>
      </c>
      <c r="C18" s="17" t="s">
        <v>21</v>
      </c>
      <c r="D18" s="18" t="str">
        <f t="shared" si="0"/>
        <v>Trial_Q_4_S_2021</v>
      </c>
      <c r="E18" s="18">
        <v>2021</v>
      </c>
      <c r="F18" s="19" t="s">
        <v>16</v>
      </c>
      <c r="G18" s="19" t="s">
        <v>24</v>
      </c>
      <c r="H18" s="19" t="s">
        <v>12</v>
      </c>
      <c r="I18" s="19">
        <v>92</v>
      </c>
      <c r="J18" s="35">
        <v>2</v>
      </c>
      <c r="K18" s="19">
        <f t="shared" si="2"/>
        <v>184</v>
      </c>
      <c r="L18" s="20" t="s">
        <v>23</v>
      </c>
      <c r="M18" s="21">
        <v>30</v>
      </c>
      <c r="N18" s="17" t="s">
        <v>11</v>
      </c>
      <c r="O18" s="22">
        <v>44470</v>
      </c>
      <c r="P18" s="22">
        <v>44561</v>
      </c>
      <c r="Q18" s="17" t="s">
        <v>33</v>
      </c>
      <c r="R18" s="17">
        <v>15</v>
      </c>
      <c r="S18" s="17">
        <v>60</v>
      </c>
      <c r="T18" s="17">
        <v>30</v>
      </c>
      <c r="U18" s="17">
        <v>30</v>
      </c>
      <c r="V18" s="17">
        <v>30</v>
      </c>
      <c r="W18" s="17">
        <v>30</v>
      </c>
    </row>
    <row r="19" spans="2:23" x14ac:dyDescent="0.25">
      <c r="B19" s="16" t="s">
        <v>50</v>
      </c>
      <c r="C19" s="17" t="s">
        <v>21</v>
      </c>
      <c r="D19" s="18" t="str">
        <f t="shared" si="0"/>
        <v>Trial_Q_4_S_2021</v>
      </c>
      <c r="E19" s="18">
        <v>2021</v>
      </c>
      <c r="F19" s="19" t="s">
        <v>16</v>
      </c>
      <c r="G19" s="19" t="s">
        <v>30</v>
      </c>
      <c r="H19" s="19" t="s">
        <v>12</v>
      </c>
      <c r="I19" s="19">
        <v>92</v>
      </c>
      <c r="J19" s="35">
        <v>2</v>
      </c>
      <c r="K19" s="19">
        <f t="shared" si="2"/>
        <v>184</v>
      </c>
      <c r="L19" s="23" t="s">
        <v>25</v>
      </c>
      <c r="M19" s="21">
        <v>30</v>
      </c>
      <c r="N19" s="17" t="s">
        <v>11</v>
      </c>
      <c r="O19" s="22">
        <v>44470</v>
      </c>
      <c r="P19" s="22">
        <v>44561</v>
      </c>
      <c r="Q19" s="17" t="s">
        <v>33</v>
      </c>
      <c r="R19" s="17">
        <v>15</v>
      </c>
      <c r="S19" s="17">
        <v>60</v>
      </c>
      <c r="T19" s="17">
        <v>30</v>
      </c>
      <c r="U19" s="17">
        <v>30</v>
      </c>
      <c r="V19" s="17">
        <v>30</v>
      </c>
      <c r="W19" s="17">
        <v>30</v>
      </c>
    </row>
    <row r="20" spans="2:23" ht="15.75" thickBot="1" x14ac:dyDescent="0.3">
      <c r="B20" s="24" t="s">
        <v>50</v>
      </c>
      <c r="C20" s="25" t="s">
        <v>21</v>
      </c>
      <c r="D20" s="26" t="str">
        <f t="shared" si="0"/>
        <v>Trial_Q_4_S_2021</v>
      </c>
      <c r="E20" s="26">
        <v>2021</v>
      </c>
      <c r="F20" s="27" t="s">
        <v>16</v>
      </c>
      <c r="G20" s="27" t="s">
        <v>30</v>
      </c>
      <c r="H20" s="27" t="s">
        <v>12</v>
      </c>
      <c r="I20" s="27">
        <v>92</v>
      </c>
      <c r="J20" s="36">
        <v>2</v>
      </c>
      <c r="K20" s="27">
        <f t="shared" si="2"/>
        <v>184</v>
      </c>
      <c r="L20" s="28" t="s">
        <v>26</v>
      </c>
      <c r="M20" s="29">
        <v>30</v>
      </c>
      <c r="N20" s="25" t="s">
        <v>11</v>
      </c>
      <c r="O20" s="22">
        <v>44470</v>
      </c>
      <c r="P20" s="22">
        <v>44561</v>
      </c>
      <c r="Q20" s="25" t="s">
        <v>34</v>
      </c>
      <c r="R20" s="25">
        <v>15</v>
      </c>
      <c r="S20" s="25">
        <v>60</v>
      </c>
      <c r="T20" s="25">
        <v>30</v>
      </c>
      <c r="U20" s="25">
        <v>30</v>
      </c>
      <c r="V20" s="25">
        <v>15</v>
      </c>
      <c r="W20" s="25">
        <v>15</v>
      </c>
    </row>
    <row r="21" spans="2:23" x14ac:dyDescent="0.25">
      <c r="B21" s="16" t="s">
        <v>50</v>
      </c>
      <c r="C21" s="17" t="s">
        <v>27</v>
      </c>
      <c r="D21" s="18" t="str">
        <f t="shared" si="0"/>
        <v>Trial_Q_4_L_2021</v>
      </c>
      <c r="E21" s="18">
        <v>2021</v>
      </c>
      <c r="F21" s="12" t="s">
        <v>16</v>
      </c>
      <c r="G21" s="12" t="s">
        <v>28</v>
      </c>
      <c r="H21" s="12" t="s">
        <v>12</v>
      </c>
      <c r="I21" s="12">
        <v>92</v>
      </c>
      <c r="J21" s="34">
        <v>1.5</v>
      </c>
      <c r="K21" s="12">
        <f>J21*I21</f>
        <v>138</v>
      </c>
      <c r="L21" s="13" t="s">
        <v>23</v>
      </c>
      <c r="M21" s="14">
        <v>30</v>
      </c>
      <c r="N21" s="10" t="s">
        <v>11</v>
      </c>
      <c r="O21" s="15">
        <v>44470</v>
      </c>
      <c r="P21" s="15">
        <v>44561</v>
      </c>
      <c r="Q21" s="10" t="s">
        <v>32</v>
      </c>
      <c r="R21" s="10">
        <v>15</v>
      </c>
      <c r="S21" s="10">
        <v>60</v>
      </c>
      <c r="T21" s="10">
        <v>30</v>
      </c>
      <c r="U21" s="10">
        <v>30</v>
      </c>
      <c r="V21" s="10">
        <v>30</v>
      </c>
      <c r="W21" s="10">
        <v>30</v>
      </c>
    </row>
    <row r="22" spans="2:23" x14ac:dyDescent="0.25">
      <c r="B22" s="16" t="s">
        <v>50</v>
      </c>
      <c r="C22" s="17" t="s">
        <v>27</v>
      </c>
      <c r="D22" s="18" t="str">
        <f t="shared" si="0"/>
        <v>Trial_Q_4_L_2021</v>
      </c>
      <c r="E22" s="18">
        <v>2021</v>
      </c>
      <c r="F22" s="19" t="s">
        <v>16</v>
      </c>
      <c r="G22" s="19" t="s">
        <v>29</v>
      </c>
      <c r="H22" s="19" t="s">
        <v>12</v>
      </c>
      <c r="I22" s="19">
        <v>92</v>
      </c>
      <c r="J22" s="35">
        <v>2</v>
      </c>
      <c r="K22" s="19">
        <f t="shared" ref="K22:K25" si="3">J22*I22</f>
        <v>184</v>
      </c>
      <c r="L22" s="20" t="s">
        <v>23</v>
      </c>
      <c r="M22" s="21">
        <v>30</v>
      </c>
      <c r="N22" s="17" t="s">
        <v>11</v>
      </c>
      <c r="O22" s="22">
        <v>44470</v>
      </c>
      <c r="P22" s="22">
        <v>44561</v>
      </c>
      <c r="Q22" s="17" t="s">
        <v>32</v>
      </c>
      <c r="R22" s="17">
        <v>15</v>
      </c>
      <c r="S22" s="17">
        <v>60</v>
      </c>
      <c r="T22" s="17">
        <v>30</v>
      </c>
      <c r="U22" s="17">
        <v>30</v>
      </c>
      <c r="V22" s="17">
        <v>30</v>
      </c>
      <c r="W22" s="17">
        <v>30</v>
      </c>
    </row>
    <row r="23" spans="2:23" x14ac:dyDescent="0.25">
      <c r="B23" s="16" t="s">
        <v>50</v>
      </c>
      <c r="C23" s="17" t="s">
        <v>27</v>
      </c>
      <c r="D23" s="18" t="str">
        <f t="shared" si="0"/>
        <v>Trial_Q_4_L_2021</v>
      </c>
      <c r="E23" s="18">
        <v>2021</v>
      </c>
      <c r="F23" s="31" t="s">
        <v>16</v>
      </c>
      <c r="G23" s="19" t="s">
        <v>24</v>
      </c>
      <c r="H23" s="19" t="s">
        <v>12</v>
      </c>
      <c r="I23" s="19">
        <v>92</v>
      </c>
      <c r="J23" s="35">
        <v>2</v>
      </c>
      <c r="K23" s="19">
        <f t="shared" si="3"/>
        <v>184</v>
      </c>
      <c r="L23" s="20" t="s">
        <v>23</v>
      </c>
      <c r="M23" s="21">
        <v>30</v>
      </c>
      <c r="N23" s="17" t="s">
        <v>11</v>
      </c>
      <c r="O23" s="22">
        <v>44470</v>
      </c>
      <c r="P23" s="22">
        <v>44561</v>
      </c>
      <c r="Q23" s="17" t="s">
        <v>33</v>
      </c>
      <c r="R23" s="17">
        <v>15</v>
      </c>
      <c r="S23" s="17">
        <v>60</v>
      </c>
      <c r="T23" s="17">
        <v>30</v>
      </c>
      <c r="U23" s="17">
        <v>30</v>
      </c>
      <c r="V23" s="17">
        <v>30</v>
      </c>
      <c r="W23" s="17">
        <v>30</v>
      </c>
    </row>
    <row r="24" spans="2:23" x14ac:dyDescent="0.25">
      <c r="B24" s="16" t="s">
        <v>50</v>
      </c>
      <c r="C24" s="17" t="s">
        <v>27</v>
      </c>
      <c r="D24" s="18" t="str">
        <f t="shared" si="0"/>
        <v>Trial_Q_4_L_2021</v>
      </c>
      <c r="E24" s="18">
        <v>2021</v>
      </c>
      <c r="F24" s="19" t="s">
        <v>16</v>
      </c>
      <c r="G24" s="19" t="s">
        <v>30</v>
      </c>
      <c r="H24" s="19" t="s">
        <v>12</v>
      </c>
      <c r="I24" s="19">
        <v>92</v>
      </c>
      <c r="J24" s="35">
        <v>2</v>
      </c>
      <c r="K24" s="19">
        <f t="shared" si="3"/>
        <v>184</v>
      </c>
      <c r="L24" s="23" t="s">
        <v>25</v>
      </c>
      <c r="M24" s="21">
        <v>30</v>
      </c>
      <c r="N24" s="17" t="s">
        <v>11</v>
      </c>
      <c r="O24" s="22">
        <v>44470</v>
      </c>
      <c r="P24" s="22">
        <v>44561</v>
      </c>
      <c r="Q24" s="17" t="s">
        <v>33</v>
      </c>
      <c r="R24" s="17">
        <v>15</v>
      </c>
      <c r="S24" s="17">
        <v>60</v>
      </c>
      <c r="T24" s="17">
        <v>30</v>
      </c>
      <c r="U24" s="17">
        <v>30</v>
      </c>
      <c r="V24" s="17">
        <v>30</v>
      </c>
      <c r="W24" s="17">
        <v>30</v>
      </c>
    </row>
    <row r="25" spans="2:23" ht="15.75" thickBot="1" x14ac:dyDescent="0.3">
      <c r="B25" s="24" t="s">
        <v>50</v>
      </c>
      <c r="C25" s="25" t="s">
        <v>27</v>
      </c>
      <c r="D25" s="26" t="str">
        <f t="shared" si="0"/>
        <v>Trial_Q_4_L_2021</v>
      </c>
      <c r="E25" s="26">
        <v>2021</v>
      </c>
      <c r="F25" s="27" t="s">
        <v>16</v>
      </c>
      <c r="G25" s="27" t="s">
        <v>30</v>
      </c>
      <c r="H25" s="27" t="s">
        <v>12</v>
      </c>
      <c r="I25" s="27">
        <v>92</v>
      </c>
      <c r="J25" s="36">
        <v>2</v>
      </c>
      <c r="K25" s="27">
        <f t="shared" si="3"/>
        <v>184</v>
      </c>
      <c r="L25" s="28" t="s">
        <v>26</v>
      </c>
      <c r="M25" s="29">
        <v>30</v>
      </c>
      <c r="N25" s="25" t="s">
        <v>11</v>
      </c>
      <c r="O25" s="30">
        <v>44470</v>
      </c>
      <c r="P25" s="30">
        <v>44561</v>
      </c>
      <c r="Q25" s="25" t="s">
        <v>34</v>
      </c>
      <c r="R25" s="25">
        <v>15</v>
      </c>
      <c r="S25" s="25">
        <v>60</v>
      </c>
      <c r="T25" s="25">
        <v>30</v>
      </c>
      <c r="U25" s="25">
        <v>30</v>
      </c>
      <c r="V25" s="25">
        <v>15</v>
      </c>
      <c r="W25" s="25">
        <v>15</v>
      </c>
    </row>
    <row r="28" spans="2:23" x14ac:dyDescent="0.25">
      <c r="B28" s="169" t="s">
        <v>40</v>
      </c>
      <c r="C28" s="169"/>
      <c r="D28" s="169"/>
      <c r="E28" s="169"/>
      <c r="F28" s="169"/>
      <c r="G28" s="169"/>
      <c r="H28" s="169"/>
      <c r="I28" s="169"/>
      <c r="J28" s="169"/>
      <c r="K28" s="169"/>
      <c r="L28" s="169"/>
    </row>
    <row r="29" spans="2:23" x14ac:dyDescent="0.25">
      <c r="B29" s="169" t="s">
        <v>41</v>
      </c>
      <c r="C29" s="169"/>
      <c r="D29" s="169"/>
      <c r="E29" s="169"/>
      <c r="F29" s="169"/>
      <c r="G29" s="169"/>
      <c r="H29" s="169"/>
      <c r="I29" s="169"/>
      <c r="J29" s="169"/>
      <c r="K29" s="169"/>
      <c r="L29" s="169"/>
    </row>
    <row r="30" spans="2:23" x14ac:dyDescent="0.25">
      <c r="B30" s="169" t="s">
        <v>42</v>
      </c>
      <c r="C30" s="169"/>
      <c r="D30" s="169"/>
      <c r="E30" s="169"/>
      <c r="F30" s="169"/>
      <c r="G30" s="169"/>
      <c r="H30" s="169"/>
      <c r="I30" s="169"/>
      <c r="J30" s="169"/>
      <c r="K30" s="169"/>
      <c r="L30" s="169"/>
    </row>
    <row r="31" spans="2:23" x14ac:dyDescent="0.25">
      <c r="B31" s="169" t="s">
        <v>43</v>
      </c>
      <c r="C31" s="169"/>
      <c r="D31" s="169"/>
      <c r="E31" s="169"/>
      <c r="F31" s="169"/>
      <c r="G31" s="169"/>
      <c r="H31" s="169"/>
      <c r="I31" s="169"/>
      <c r="J31" s="169"/>
      <c r="K31" s="169"/>
      <c r="L31" s="169"/>
    </row>
    <row r="32" spans="2:23" x14ac:dyDescent="0.25">
      <c r="B32" s="2" t="s">
        <v>44</v>
      </c>
      <c r="C32" s="1"/>
      <c r="D32" s="1"/>
      <c r="E32" s="1"/>
      <c r="F32" s="1"/>
      <c r="G32" s="1"/>
      <c r="H32" s="1"/>
      <c r="I32" s="1"/>
      <c r="J32" s="1"/>
      <c r="K32" s="1"/>
      <c r="L32" s="1"/>
    </row>
    <row r="33" spans="2:12" x14ac:dyDescent="0.25">
      <c r="B33" s="169" t="s">
        <v>45</v>
      </c>
      <c r="C33" s="169"/>
      <c r="D33" s="169"/>
      <c r="E33" s="169"/>
      <c r="F33" s="169"/>
      <c r="G33" s="169"/>
      <c r="H33" s="169"/>
      <c r="I33" s="169"/>
      <c r="J33" s="169"/>
      <c r="K33" s="169"/>
      <c r="L33" s="169"/>
    </row>
    <row r="34" spans="2:12" x14ac:dyDescent="0.25">
      <c r="B34" s="169" t="s">
        <v>46</v>
      </c>
      <c r="C34" s="169"/>
      <c r="D34" s="169"/>
      <c r="E34" s="169"/>
      <c r="F34" s="169"/>
      <c r="G34" s="169"/>
      <c r="H34" s="169"/>
      <c r="I34" s="169"/>
      <c r="J34" s="169"/>
      <c r="K34" s="169"/>
      <c r="L34" s="169"/>
    </row>
    <row r="35" spans="2:12" x14ac:dyDescent="0.25">
      <c r="B35" s="169" t="s">
        <v>47</v>
      </c>
      <c r="C35" s="169"/>
      <c r="D35" s="169"/>
      <c r="E35" s="169"/>
      <c r="F35" s="169"/>
      <c r="G35" s="169"/>
      <c r="H35" s="169"/>
      <c r="I35" s="169"/>
      <c r="J35" s="169"/>
      <c r="K35" s="169"/>
      <c r="L35" s="169"/>
    </row>
  </sheetData>
  <mergeCells count="7">
    <mergeCell ref="B34:L34"/>
    <mergeCell ref="B35:L35"/>
    <mergeCell ref="B28:L28"/>
    <mergeCell ref="B29:L29"/>
    <mergeCell ref="B30:L30"/>
    <mergeCell ref="B31:L31"/>
    <mergeCell ref="B33:L33"/>
  </mergeCells>
  <phoneticPr fontId="2" type="noConversion"/>
  <pageMargins left="0.7" right="0.7" top="0.75" bottom="0.75" header="0.3" footer="0.3"/>
  <pageSetup paperSize="9" orientation="portrait" r:id="rId1"/>
  <headerFooter>
    <oddFooter>&amp;C&amp;1#&amp;"Calibri"&amp;12&amp;K008000Internal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C94E0-12C4-4CDB-9A8F-B37DD6F7E35D}">
  <dimension ref="C2:V17"/>
  <sheetViews>
    <sheetView showGridLines="0" workbookViewId="0"/>
  </sheetViews>
  <sheetFormatPr defaultColWidth="9.140625" defaultRowHeight="15" x14ac:dyDescent="0.25"/>
  <cols>
    <col min="1" max="2" width="3.85546875" style="3" customWidth="1"/>
    <col min="3" max="3" width="14.28515625" style="3" customWidth="1"/>
    <col min="4" max="8" width="9.140625" style="3"/>
    <col min="9" max="9" width="16.7109375" style="3" customWidth="1"/>
    <col min="10" max="10" width="22.28515625" style="3" customWidth="1"/>
    <col min="11" max="11" width="9.140625" style="3"/>
    <col min="12" max="13" width="10.7109375" style="3" customWidth="1"/>
    <col min="14" max="14" width="21.140625" style="3" customWidth="1"/>
    <col min="15" max="21" width="9.140625" style="3"/>
    <col min="22" max="22" width="16.42578125" style="3" customWidth="1"/>
    <col min="23" max="16384" width="9.140625" style="3"/>
  </cols>
  <sheetData>
    <row r="2" spans="3:22" ht="15.75" x14ac:dyDescent="0.25">
      <c r="C2" s="32" t="s">
        <v>212</v>
      </c>
      <c r="D2" s="32"/>
      <c r="E2" s="32"/>
      <c r="F2" s="32"/>
      <c r="G2" s="32"/>
      <c r="H2" s="32"/>
      <c r="I2" s="32"/>
    </row>
    <row r="3" spans="3:22" ht="15.75" x14ac:dyDescent="0.25">
      <c r="D3" s="32"/>
      <c r="E3" s="32"/>
      <c r="F3" s="32"/>
      <c r="G3" s="32"/>
      <c r="H3" s="32"/>
      <c r="I3" s="32"/>
    </row>
    <row r="5" spans="3:22" ht="15.75" thickBot="1" x14ac:dyDescent="0.3">
      <c r="C5" s="117" t="s">
        <v>99</v>
      </c>
      <c r="D5" s="89"/>
      <c r="E5" s="89"/>
      <c r="F5" s="89"/>
      <c r="G5" s="89"/>
      <c r="H5" s="89"/>
      <c r="I5" s="89"/>
      <c r="J5" s="89"/>
      <c r="K5" s="33"/>
      <c r="L5" s="33"/>
      <c r="M5" s="33"/>
      <c r="N5" s="33"/>
    </row>
    <row r="6" spans="3:22" ht="36.75" thickBot="1" x14ac:dyDescent="0.3">
      <c r="C6" s="98" t="s">
        <v>0</v>
      </c>
      <c r="D6" s="98" t="s">
        <v>1</v>
      </c>
      <c r="E6" s="170" t="s">
        <v>2</v>
      </c>
      <c r="F6" s="171"/>
      <c r="G6" s="171"/>
      <c r="H6" s="172"/>
      <c r="I6" s="98" t="s">
        <v>3</v>
      </c>
      <c r="J6" s="98" t="s">
        <v>4</v>
      </c>
      <c r="K6" s="98" t="s">
        <v>5</v>
      </c>
      <c r="L6" s="173" t="s">
        <v>173</v>
      </c>
      <c r="M6" s="174"/>
      <c r="N6" s="98" t="s">
        <v>6</v>
      </c>
      <c r="O6" s="179" t="s">
        <v>31</v>
      </c>
      <c r="P6" s="100" t="s">
        <v>75</v>
      </c>
      <c r="Q6" s="100" t="s">
        <v>77</v>
      </c>
      <c r="R6" s="100" t="s">
        <v>78</v>
      </c>
      <c r="S6" s="100" t="s">
        <v>79</v>
      </c>
      <c r="T6" s="100" t="s">
        <v>80</v>
      </c>
      <c r="U6" s="100" t="s">
        <v>81</v>
      </c>
      <c r="V6" s="100" t="s">
        <v>221</v>
      </c>
    </row>
    <row r="7" spans="3:22" x14ac:dyDescent="0.25">
      <c r="C7" s="97"/>
      <c r="D7" s="97"/>
      <c r="E7" s="98" t="s">
        <v>8</v>
      </c>
      <c r="F7" s="103" t="s">
        <v>83</v>
      </c>
      <c r="G7" s="99" t="s">
        <v>8</v>
      </c>
      <c r="H7" s="99" t="s">
        <v>83</v>
      </c>
      <c r="I7" s="97"/>
      <c r="J7" s="97"/>
      <c r="K7" s="97"/>
      <c r="L7" s="181" t="s">
        <v>174</v>
      </c>
      <c r="M7" s="182"/>
      <c r="N7" s="97"/>
      <c r="O7" s="180"/>
      <c r="P7" s="101" t="s">
        <v>76</v>
      </c>
      <c r="Q7" s="101" t="s">
        <v>76</v>
      </c>
      <c r="R7" s="101" t="s">
        <v>76</v>
      </c>
      <c r="S7" s="101" t="s">
        <v>76</v>
      </c>
      <c r="T7" s="101" t="s">
        <v>76</v>
      </c>
      <c r="U7" s="101" t="s">
        <v>82</v>
      </c>
      <c r="V7" s="101" t="s">
        <v>76</v>
      </c>
    </row>
    <row r="8" spans="3:22" ht="15.75" thickBot="1" x14ac:dyDescent="0.3">
      <c r="C8" s="97"/>
      <c r="D8" s="97"/>
      <c r="E8" s="101" t="s">
        <v>9</v>
      </c>
      <c r="F8" s="108" t="s">
        <v>9</v>
      </c>
      <c r="G8" s="109" t="s">
        <v>10</v>
      </c>
      <c r="H8" s="109" t="s">
        <v>10</v>
      </c>
      <c r="I8" s="97"/>
      <c r="J8" s="97"/>
      <c r="K8" s="97"/>
      <c r="L8" s="104"/>
      <c r="M8" s="105"/>
      <c r="N8" s="97"/>
      <c r="O8" s="101"/>
      <c r="P8" s="102"/>
      <c r="Q8" s="102"/>
      <c r="R8" s="102"/>
      <c r="S8" s="102"/>
      <c r="T8" s="102"/>
      <c r="U8" s="102"/>
      <c r="V8" s="102"/>
    </row>
    <row r="9" spans="3:22" ht="15.75" thickBot="1" x14ac:dyDescent="0.3">
      <c r="C9" s="110" t="s">
        <v>175</v>
      </c>
      <c r="D9" s="111" t="s">
        <v>164</v>
      </c>
      <c r="E9" s="112">
        <v>-250</v>
      </c>
      <c r="F9" s="112">
        <v>250</v>
      </c>
      <c r="G9" s="112" t="s">
        <v>11</v>
      </c>
      <c r="H9" s="112" t="s">
        <v>11</v>
      </c>
      <c r="I9" s="111" t="s">
        <v>165</v>
      </c>
      <c r="J9" s="111" t="s">
        <v>166</v>
      </c>
      <c r="K9" s="111" t="s">
        <v>12</v>
      </c>
      <c r="L9" s="111">
        <v>390</v>
      </c>
      <c r="M9" s="175">
        <v>1040</v>
      </c>
      <c r="N9" s="177" t="s">
        <v>23</v>
      </c>
      <c r="O9" s="113" t="s">
        <v>32</v>
      </c>
      <c r="P9" s="110">
        <v>15</v>
      </c>
      <c r="Q9" s="110">
        <v>60</v>
      </c>
      <c r="R9" s="110">
        <v>30</v>
      </c>
      <c r="S9" s="112">
        <v>30</v>
      </c>
      <c r="T9" s="112">
        <v>30</v>
      </c>
      <c r="U9" s="112">
        <v>12</v>
      </c>
      <c r="V9" s="112">
        <v>45</v>
      </c>
    </row>
    <row r="10" spans="3:22" ht="15.75" thickBot="1" x14ac:dyDescent="0.3">
      <c r="C10" s="107" t="s">
        <v>176</v>
      </c>
      <c r="D10" s="93" t="s">
        <v>164</v>
      </c>
      <c r="E10" s="94">
        <v>-250</v>
      </c>
      <c r="F10" s="94">
        <v>250</v>
      </c>
      <c r="G10" s="94" t="s">
        <v>11</v>
      </c>
      <c r="H10" s="94" t="s">
        <v>11</v>
      </c>
      <c r="I10" s="93" t="s">
        <v>167</v>
      </c>
      <c r="J10" s="93" t="s">
        <v>168</v>
      </c>
      <c r="K10" s="93" t="s">
        <v>13</v>
      </c>
      <c r="L10" s="93">
        <v>650</v>
      </c>
      <c r="M10" s="176"/>
      <c r="N10" s="178"/>
      <c r="O10" s="94" t="s">
        <v>32</v>
      </c>
      <c r="P10" s="94">
        <v>15</v>
      </c>
      <c r="Q10" s="94">
        <v>60</v>
      </c>
      <c r="R10" s="94">
        <v>30</v>
      </c>
      <c r="S10" s="94">
        <v>30</v>
      </c>
      <c r="T10" s="94">
        <v>30</v>
      </c>
      <c r="U10" s="94">
        <v>16</v>
      </c>
      <c r="V10" s="94">
        <v>45</v>
      </c>
    </row>
    <row r="11" spans="3:22" ht="15.75" thickBot="1" x14ac:dyDescent="0.3">
      <c r="C11" s="90" t="s">
        <v>177</v>
      </c>
      <c r="D11" s="91" t="s">
        <v>164</v>
      </c>
      <c r="E11" s="92">
        <v>-250</v>
      </c>
      <c r="F11" s="92">
        <v>250</v>
      </c>
      <c r="G11" s="92" t="s">
        <v>11</v>
      </c>
      <c r="H11" s="92" t="s">
        <v>11</v>
      </c>
      <c r="I11" s="91" t="s">
        <v>165</v>
      </c>
      <c r="J11" s="91" t="s">
        <v>169</v>
      </c>
      <c r="K11" s="91" t="s">
        <v>13</v>
      </c>
      <c r="L11" s="91">
        <v>260</v>
      </c>
      <c r="M11" s="175">
        <v>650</v>
      </c>
      <c r="N11" s="177" t="s">
        <v>25</v>
      </c>
      <c r="O11" s="92" t="s">
        <v>33</v>
      </c>
      <c r="P11" s="92">
        <v>15</v>
      </c>
      <c r="Q11" s="92">
        <v>60</v>
      </c>
      <c r="R11" s="92">
        <v>30</v>
      </c>
      <c r="S11" s="92">
        <v>30</v>
      </c>
      <c r="T11" s="92">
        <v>30</v>
      </c>
      <c r="U11" s="92">
        <v>12</v>
      </c>
      <c r="V11" s="92">
        <v>45</v>
      </c>
    </row>
    <row r="12" spans="3:22" ht="15.75" thickBot="1" x14ac:dyDescent="0.3">
      <c r="C12" s="107" t="s">
        <v>178</v>
      </c>
      <c r="D12" s="93" t="s">
        <v>164</v>
      </c>
      <c r="E12" s="94">
        <v>-250</v>
      </c>
      <c r="F12" s="94">
        <v>250</v>
      </c>
      <c r="G12" s="94" t="s">
        <v>11</v>
      </c>
      <c r="H12" s="94" t="s">
        <v>11</v>
      </c>
      <c r="I12" s="93" t="s">
        <v>167</v>
      </c>
      <c r="J12" s="93" t="s">
        <v>170</v>
      </c>
      <c r="K12" s="93" t="s">
        <v>13</v>
      </c>
      <c r="L12" s="93">
        <v>390</v>
      </c>
      <c r="M12" s="176"/>
      <c r="N12" s="178"/>
      <c r="O12" s="94" t="s">
        <v>33</v>
      </c>
      <c r="P12" s="94">
        <v>15</v>
      </c>
      <c r="Q12" s="94">
        <v>60</v>
      </c>
      <c r="R12" s="94">
        <v>30</v>
      </c>
      <c r="S12" s="94">
        <v>30</v>
      </c>
      <c r="T12" s="94">
        <v>30</v>
      </c>
      <c r="U12" s="94">
        <v>16</v>
      </c>
      <c r="V12" s="94">
        <v>45</v>
      </c>
    </row>
    <row r="13" spans="3:22" ht="36.75" thickBot="1" x14ac:dyDescent="0.3">
      <c r="C13" s="90" t="s">
        <v>179</v>
      </c>
      <c r="D13" s="91" t="s">
        <v>164</v>
      </c>
      <c r="E13" s="92">
        <v>-250</v>
      </c>
      <c r="F13" s="92">
        <v>250</v>
      </c>
      <c r="G13" s="92" t="s">
        <v>11</v>
      </c>
      <c r="H13" s="92" t="s">
        <v>11</v>
      </c>
      <c r="I13" s="91" t="s">
        <v>171</v>
      </c>
      <c r="J13" s="91" t="s">
        <v>172</v>
      </c>
      <c r="K13" s="91" t="s">
        <v>13</v>
      </c>
      <c r="L13" s="91">
        <v>520</v>
      </c>
      <c r="M13" s="95">
        <v>520</v>
      </c>
      <c r="N13" s="106" t="s">
        <v>84</v>
      </c>
      <c r="O13" s="92" t="s">
        <v>34</v>
      </c>
      <c r="P13" s="92">
        <v>15</v>
      </c>
      <c r="Q13" s="92">
        <v>60</v>
      </c>
      <c r="R13" s="92">
        <v>30</v>
      </c>
      <c r="S13" s="92">
        <v>30</v>
      </c>
      <c r="T13" s="92">
        <v>15</v>
      </c>
      <c r="U13" s="92">
        <v>20</v>
      </c>
      <c r="V13" s="92">
        <v>45</v>
      </c>
    </row>
    <row r="17" spans="3:3" x14ac:dyDescent="0.25">
      <c r="C17" s="3" t="s">
        <v>211</v>
      </c>
    </row>
  </sheetData>
  <sheetProtection algorithmName="SHA-512" hashValue="ytijWJ+HAZFjtg/e+2h/8qB2mbt0t3mUdP1mVhk4R2N6xiKUPxI9IOlm41+bwce0ISVtWSq1bKtHwn9mevYfYw==" saltValue="zEsPqM3bmt04GlNblpDLsg==" spinCount="100000" sheet="1" objects="1" scenarios="1"/>
  <mergeCells count="8">
    <mergeCell ref="O6:O7"/>
    <mergeCell ref="N9:N10"/>
    <mergeCell ref="L7:M7"/>
    <mergeCell ref="E6:H6"/>
    <mergeCell ref="L6:M6"/>
    <mergeCell ref="M9:M10"/>
    <mergeCell ref="M11:M12"/>
    <mergeCell ref="N11:N12"/>
  </mergeCells>
  <pageMargins left="0.7" right="0.7" top="0.75" bottom="0.75" header="0.3" footer="0.3"/>
  <pageSetup paperSize="9" orientation="portrait" r:id="rId1"/>
  <headerFooter>
    <oddFooter>&amp;C&amp;1#&amp;"Calibri"&amp;12&amp;K008000Internal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FF78A-9423-4F51-B963-D9D77A738362}">
  <dimension ref="C2:V17"/>
  <sheetViews>
    <sheetView showGridLines="0" workbookViewId="0"/>
  </sheetViews>
  <sheetFormatPr defaultColWidth="9.140625" defaultRowHeight="15" x14ac:dyDescent="0.25"/>
  <cols>
    <col min="1" max="2" width="3.85546875" style="3" customWidth="1"/>
    <col min="3" max="3" width="14.28515625" style="3" customWidth="1"/>
    <col min="4" max="8" width="9.140625" style="3"/>
    <col min="9" max="9" width="16.7109375" style="3" customWidth="1"/>
    <col min="10" max="10" width="22.28515625" style="3" customWidth="1"/>
    <col min="11" max="11" width="9.140625" style="3"/>
    <col min="12" max="13" width="10.7109375" style="3" customWidth="1"/>
    <col min="14" max="14" width="21.140625" style="3" customWidth="1"/>
    <col min="15" max="21" width="9.140625" style="3"/>
    <col min="22" max="22" width="16.42578125" style="3" customWidth="1"/>
    <col min="23" max="16384" width="9.140625" style="3"/>
  </cols>
  <sheetData>
    <row r="2" spans="3:22" ht="15.75" x14ac:dyDescent="0.25">
      <c r="C2" s="32" t="s">
        <v>213</v>
      </c>
      <c r="D2" s="32"/>
      <c r="E2" s="32"/>
      <c r="F2" s="32"/>
      <c r="G2" s="32"/>
      <c r="H2" s="32"/>
      <c r="I2" s="32"/>
    </row>
    <row r="3" spans="3:22" ht="15.75" x14ac:dyDescent="0.25">
      <c r="D3" s="32"/>
      <c r="E3" s="32"/>
      <c r="F3" s="32"/>
      <c r="G3" s="32"/>
      <c r="H3" s="32"/>
      <c r="I3" s="32"/>
    </row>
    <row r="5" spans="3:22" ht="15.75" thickBot="1" x14ac:dyDescent="0.3">
      <c r="C5" s="117" t="s">
        <v>99</v>
      </c>
      <c r="D5" s="89"/>
      <c r="E5" s="89"/>
      <c r="F5" s="89"/>
      <c r="G5" s="89"/>
      <c r="H5" s="89"/>
      <c r="I5" s="89"/>
      <c r="J5" s="89"/>
      <c r="K5" s="33"/>
      <c r="L5" s="33"/>
      <c r="M5" s="33"/>
      <c r="N5" s="33"/>
    </row>
    <row r="6" spans="3:22" ht="36.75" thickBot="1" x14ac:dyDescent="0.3">
      <c r="C6" s="98" t="s">
        <v>0</v>
      </c>
      <c r="D6" s="98" t="s">
        <v>1</v>
      </c>
      <c r="E6" s="170" t="s">
        <v>2</v>
      </c>
      <c r="F6" s="171"/>
      <c r="G6" s="171"/>
      <c r="H6" s="172"/>
      <c r="I6" s="98" t="s">
        <v>3</v>
      </c>
      <c r="J6" s="98" t="s">
        <v>4</v>
      </c>
      <c r="K6" s="98" t="s">
        <v>5</v>
      </c>
      <c r="L6" s="173" t="s">
        <v>173</v>
      </c>
      <c r="M6" s="174"/>
      <c r="N6" s="98" t="s">
        <v>6</v>
      </c>
      <c r="O6" s="179" t="s">
        <v>31</v>
      </c>
      <c r="P6" s="100" t="s">
        <v>75</v>
      </c>
      <c r="Q6" s="100" t="s">
        <v>77</v>
      </c>
      <c r="R6" s="100" t="s">
        <v>78</v>
      </c>
      <c r="S6" s="100" t="s">
        <v>79</v>
      </c>
      <c r="T6" s="100" t="s">
        <v>80</v>
      </c>
      <c r="U6" s="100" t="s">
        <v>81</v>
      </c>
      <c r="V6" s="100" t="s">
        <v>221</v>
      </c>
    </row>
    <row r="7" spans="3:22" x14ac:dyDescent="0.25">
      <c r="C7" s="97"/>
      <c r="D7" s="97"/>
      <c r="E7" s="98" t="s">
        <v>8</v>
      </c>
      <c r="F7" s="103" t="s">
        <v>83</v>
      </c>
      <c r="G7" s="99" t="s">
        <v>8</v>
      </c>
      <c r="H7" s="99" t="s">
        <v>83</v>
      </c>
      <c r="I7" s="97"/>
      <c r="J7" s="97"/>
      <c r="K7" s="97"/>
      <c r="L7" s="181" t="s">
        <v>174</v>
      </c>
      <c r="M7" s="182"/>
      <c r="N7" s="97"/>
      <c r="O7" s="180"/>
      <c r="P7" s="101" t="s">
        <v>76</v>
      </c>
      <c r="Q7" s="101" t="s">
        <v>76</v>
      </c>
      <c r="R7" s="101" t="s">
        <v>76</v>
      </c>
      <c r="S7" s="101" t="s">
        <v>76</v>
      </c>
      <c r="T7" s="101" t="s">
        <v>76</v>
      </c>
      <c r="U7" s="101" t="s">
        <v>82</v>
      </c>
      <c r="V7" s="101" t="s">
        <v>76</v>
      </c>
    </row>
    <row r="8" spans="3:22" ht="15.75" thickBot="1" x14ac:dyDescent="0.3">
      <c r="C8" s="97"/>
      <c r="D8" s="97"/>
      <c r="E8" s="101" t="s">
        <v>9</v>
      </c>
      <c r="F8" s="108" t="s">
        <v>9</v>
      </c>
      <c r="G8" s="109" t="s">
        <v>10</v>
      </c>
      <c r="H8" s="109" t="s">
        <v>10</v>
      </c>
      <c r="I8" s="97"/>
      <c r="J8" s="97"/>
      <c r="K8" s="97"/>
      <c r="L8" s="104"/>
      <c r="M8" s="105"/>
      <c r="N8" s="97"/>
      <c r="O8" s="101"/>
      <c r="P8" s="102"/>
      <c r="Q8" s="102"/>
      <c r="R8" s="102"/>
      <c r="S8" s="102"/>
      <c r="T8" s="102"/>
      <c r="U8" s="102"/>
      <c r="V8" s="102"/>
    </row>
    <row r="9" spans="3:22" ht="15.75" thickBot="1" x14ac:dyDescent="0.3">
      <c r="C9" s="110" t="s">
        <v>180</v>
      </c>
      <c r="D9" s="111" t="s">
        <v>164</v>
      </c>
      <c r="E9" s="112">
        <v>-250</v>
      </c>
      <c r="F9" s="112">
        <v>250</v>
      </c>
      <c r="G9" s="112" t="s">
        <v>11</v>
      </c>
      <c r="H9" s="112" t="s">
        <v>11</v>
      </c>
      <c r="I9" s="111" t="s">
        <v>165</v>
      </c>
      <c r="J9" s="111" t="s">
        <v>166</v>
      </c>
      <c r="K9" s="111" t="s">
        <v>12</v>
      </c>
      <c r="L9" s="111">
        <v>390</v>
      </c>
      <c r="M9" s="175">
        <v>1040</v>
      </c>
      <c r="N9" s="177" t="s">
        <v>23</v>
      </c>
      <c r="O9" s="113" t="s">
        <v>32</v>
      </c>
      <c r="P9" s="110">
        <v>15</v>
      </c>
      <c r="Q9" s="110">
        <v>60</v>
      </c>
      <c r="R9" s="110">
        <v>30</v>
      </c>
      <c r="S9" s="112">
        <v>30</v>
      </c>
      <c r="T9" s="112">
        <v>30</v>
      </c>
      <c r="U9" s="112">
        <v>12</v>
      </c>
      <c r="V9" s="112">
        <v>45</v>
      </c>
    </row>
    <row r="10" spans="3:22" ht="15.75" thickBot="1" x14ac:dyDescent="0.3">
      <c r="C10" s="107" t="s">
        <v>181</v>
      </c>
      <c r="D10" s="93" t="s">
        <v>164</v>
      </c>
      <c r="E10" s="94">
        <v>-250</v>
      </c>
      <c r="F10" s="94">
        <v>250</v>
      </c>
      <c r="G10" s="94" t="s">
        <v>11</v>
      </c>
      <c r="H10" s="94" t="s">
        <v>11</v>
      </c>
      <c r="I10" s="93" t="s">
        <v>167</v>
      </c>
      <c r="J10" s="93" t="s">
        <v>168</v>
      </c>
      <c r="K10" s="93" t="s">
        <v>13</v>
      </c>
      <c r="L10" s="93">
        <v>650</v>
      </c>
      <c r="M10" s="176"/>
      <c r="N10" s="178"/>
      <c r="O10" s="94" t="s">
        <v>32</v>
      </c>
      <c r="P10" s="94">
        <v>15</v>
      </c>
      <c r="Q10" s="94">
        <v>60</v>
      </c>
      <c r="R10" s="94">
        <v>30</v>
      </c>
      <c r="S10" s="94">
        <v>30</v>
      </c>
      <c r="T10" s="94">
        <v>30</v>
      </c>
      <c r="U10" s="94">
        <v>16</v>
      </c>
      <c r="V10" s="94">
        <v>45</v>
      </c>
    </row>
    <row r="11" spans="3:22" ht="15.75" thickBot="1" x14ac:dyDescent="0.3">
      <c r="C11" s="90" t="s">
        <v>182</v>
      </c>
      <c r="D11" s="91" t="s">
        <v>164</v>
      </c>
      <c r="E11" s="92">
        <v>-250</v>
      </c>
      <c r="F11" s="92">
        <v>250</v>
      </c>
      <c r="G11" s="92" t="s">
        <v>11</v>
      </c>
      <c r="H11" s="92" t="s">
        <v>11</v>
      </c>
      <c r="I11" s="91" t="s">
        <v>165</v>
      </c>
      <c r="J11" s="91" t="s">
        <v>169</v>
      </c>
      <c r="K11" s="91" t="s">
        <v>13</v>
      </c>
      <c r="L11" s="91">
        <v>260</v>
      </c>
      <c r="M11" s="175">
        <v>650</v>
      </c>
      <c r="N11" s="177" t="s">
        <v>25</v>
      </c>
      <c r="O11" s="92" t="s">
        <v>33</v>
      </c>
      <c r="P11" s="92">
        <v>15</v>
      </c>
      <c r="Q11" s="92">
        <v>60</v>
      </c>
      <c r="R11" s="92">
        <v>30</v>
      </c>
      <c r="S11" s="92">
        <v>30</v>
      </c>
      <c r="T11" s="92">
        <v>30</v>
      </c>
      <c r="U11" s="92">
        <v>12</v>
      </c>
      <c r="V11" s="92">
        <v>45</v>
      </c>
    </row>
    <row r="12" spans="3:22" ht="15.75" thickBot="1" x14ac:dyDescent="0.3">
      <c r="C12" s="107" t="s">
        <v>183</v>
      </c>
      <c r="D12" s="93" t="s">
        <v>164</v>
      </c>
      <c r="E12" s="94">
        <v>-250</v>
      </c>
      <c r="F12" s="94">
        <v>250</v>
      </c>
      <c r="G12" s="94" t="s">
        <v>11</v>
      </c>
      <c r="H12" s="94" t="s">
        <v>11</v>
      </c>
      <c r="I12" s="93" t="s">
        <v>167</v>
      </c>
      <c r="J12" s="93" t="s">
        <v>170</v>
      </c>
      <c r="K12" s="93" t="s">
        <v>13</v>
      </c>
      <c r="L12" s="93">
        <v>390</v>
      </c>
      <c r="M12" s="176"/>
      <c r="N12" s="178"/>
      <c r="O12" s="94" t="s">
        <v>33</v>
      </c>
      <c r="P12" s="94">
        <v>15</v>
      </c>
      <c r="Q12" s="94">
        <v>60</v>
      </c>
      <c r="R12" s="94">
        <v>30</v>
      </c>
      <c r="S12" s="94">
        <v>30</v>
      </c>
      <c r="T12" s="94">
        <v>30</v>
      </c>
      <c r="U12" s="94">
        <v>16</v>
      </c>
      <c r="V12" s="94">
        <v>45</v>
      </c>
    </row>
    <row r="13" spans="3:22" ht="36.75" thickBot="1" x14ac:dyDescent="0.3">
      <c r="C13" s="90" t="s">
        <v>184</v>
      </c>
      <c r="D13" s="91" t="s">
        <v>164</v>
      </c>
      <c r="E13" s="92">
        <v>-250</v>
      </c>
      <c r="F13" s="92">
        <v>250</v>
      </c>
      <c r="G13" s="92" t="s">
        <v>11</v>
      </c>
      <c r="H13" s="92" t="s">
        <v>11</v>
      </c>
      <c r="I13" s="91" t="s">
        <v>171</v>
      </c>
      <c r="J13" s="91" t="s">
        <v>172</v>
      </c>
      <c r="K13" s="91" t="s">
        <v>13</v>
      </c>
      <c r="L13" s="91">
        <v>520</v>
      </c>
      <c r="M13" s="95">
        <v>520</v>
      </c>
      <c r="N13" s="106" t="s">
        <v>84</v>
      </c>
      <c r="O13" s="92" t="s">
        <v>34</v>
      </c>
      <c r="P13" s="92">
        <v>15</v>
      </c>
      <c r="Q13" s="92">
        <v>60</v>
      </c>
      <c r="R13" s="92">
        <v>30</v>
      </c>
      <c r="S13" s="92">
        <v>30</v>
      </c>
      <c r="T13" s="92">
        <v>15</v>
      </c>
      <c r="U13" s="92">
        <v>20</v>
      </c>
      <c r="V13" s="92">
        <v>45</v>
      </c>
    </row>
    <row r="17" spans="3:3" x14ac:dyDescent="0.25">
      <c r="C17" s="3" t="s">
        <v>211</v>
      </c>
    </row>
  </sheetData>
  <sheetProtection algorithmName="SHA-512" hashValue="OlAr4yhQZmdxnif9NHBFiA//izTmtYjzbO/eH0m6PInY+4yiInV4REQUw1hpKSFI/hrY+VmvesrO/J17xInoxg==" saltValue="MA9AF+bohiddIw5lJYuy5Q==" spinCount="100000" sheet="1" objects="1" scenarios="1"/>
  <mergeCells count="8">
    <mergeCell ref="L6:M6"/>
    <mergeCell ref="O6:O7"/>
    <mergeCell ref="E6:H6"/>
    <mergeCell ref="N11:N12"/>
    <mergeCell ref="M11:M12"/>
    <mergeCell ref="N9:N10"/>
    <mergeCell ref="M9:M10"/>
    <mergeCell ref="L7:M7"/>
  </mergeCells>
  <pageMargins left="0.7" right="0.7" top="0.75" bottom="0.75" header="0.3" footer="0.3"/>
  <pageSetup paperSize="9" orientation="portrait" r:id="rId1"/>
  <headerFooter>
    <oddFooter>&amp;C&amp;1#&amp;"Calibri"&amp;12&amp;K008000Internal Use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034CD-B0FA-43E7-99CC-0D08EDE9D5F1}">
  <dimension ref="C2:V17"/>
  <sheetViews>
    <sheetView showGridLines="0" workbookViewId="0"/>
  </sheetViews>
  <sheetFormatPr defaultColWidth="9.140625" defaultRowHeight="15" x14ac:dyDescent="0.25"/>
  <cols>
    <col min="1" max="2" width="3.85546875" style="3" customWidth="1"/>
    <col min="3" max="3" width="14.28515625" style="3" customWidth="1"/>
    <col min="4" max="8" width="9.140625" style="3"/>
    <col min="9" max="9" width="16.7109375" style="3" customWidth="1"/>
    <col min="10" max="10" width="22.28515625" style="3" customWidth="1"/>
    <col min="11" max="11" width="9.140625" style="3"/>
    <col min="12" max="13" width="10.7109375" style="3" customWidth="1"/>
    <col min="14" max="14" width="21.140625" style="3" customWidth="1"/>
    <col min="15" max="21" width="9.140625" style="3"/>
    <col min="22" max="22" width="16.42578125" style="3" customWidth="1"/>
    <col min="23" max="16384" width="9.140625" style="3"/>
  </cols>
  <sheetData>
    <row r="2" spans="3:22" ht="15.75" x14ac:dyDescent="0.25">
      <c r="C2" s="32" t="s">
        <v>214</v>
      </c>
      <c r="D2" s="32"/>
      <c r="E2" s="32"/>
      <c r="F2" s="32"/>
      <c r="G2" s="32"/>
      <c r="H2" s="32"/>
      <c r="I2" s="32"/>
    </row>
    <row r="3" spans="3:22" ht="15.75" x14ac:dyDescent="0.25">
      <c r="D3" s="32"/>
      <c r="E3" s="32"/>
      <c r="F3" s="32"/>
      <c r="G3" s="32"/>
      <c r="H3" s="32"/>
      <c r="I3" s="32"/>
    </row>
    <row r="5" spans="3:22" ht="15.75" thickBot="1" x14ac:dyDescent="0.3">
      <c r="C5" s="117" t="s">
        <v>99</v>
      </c>
      <c r="D5" s="89"/>
      <c r="E5" s="89"/>
      <c r="F5" s="89"/>
      <c r="G5" s="89"/>
      <c r="H5" s="89"/>
      <c r="I5" s="89"/>
      <c r="J5" s="89"/>
      <c r="K5" s="33"/>
      <c r="L5" s="33"/>
      <c r="M5" s="33"/>
      <c r="N5" s="33"/>
    </row>
    <row r="6" spans="3:22" ht="36.75" thickBot="1" x14ac:dyDescent="0.3">
      <c r="C6" s="98" t="s">
        <v>0</v>
      </c>
      <c r="D6" s="98" t="s">
        <v>1</v>
      </c>
      <c r="E6" s="170" t="s">
        <v>2</v>
      </c>
      <c r="F6" s="171"/>
      <c r="G6" s="171"/>
      <c r="H6" s="172"/>
      <c r="I6" s="98" t="s">
        <v>3</v>
      </c>
      <c r="J6" s="98" t="s">
        <v>4</v>
      </c>
      <c r="K6" s="98" t="s">
        <v>5</v>
      </c>
      <c r="L6" s="173" t="s">
        <v>173</v>
      </c>
      <c r="M6" s="174"/>
      <c r="N6" s="98" t="s">
        <v>6</v>
      </c>
      <c r="O6" s="179" t="s">
        <v>31</v>
      </c>
      <c r="P6" s="100" t="s">
        <v>75</v>
      </c>
      <c r="Q6" s="100" t="s">
        <v>77</v>
      </c>
      <c r="R6" s="100" t="s">
        <v>78</v>
      </c>
      <c r="S6" s="100" t="s">
        <v>79</v>
      </c>
      <c r="T6" s="100" t="s">
        <v>80</v>
      </c>
      <c r="U6" s="100" t="s">
        <v>81</v>
      </c>
      <c r="V6" s="100" t="s">
        <v>221</v>
      </c>
    </row>
    <row r="7" spans="3:22" x14ac:dyDescent="0.25">
      <c r="C7" s="97"/>
      <c r="D7" s="97"/>
      <c r="E7" s="98" t="s">
        <v>8</v>
      </c>
      <c r="F7" s="103" t="s">
        <v>83</v>
      </c>
      <c r="G7" s="99" t="s">
        <v>8</v>
      </c>
      <c r="H7" s="99" t="s">
        <v>83</v>
      </c>
      <c r="I7" s="97"/>
      <c r="J7" s="97"/>
      <c r="K7" s="97"/>
      <c r="L7" s="181" t="s">
        <v>174</v>
      </c>
      <c r="M7" s="182"/>
      <c r="N7" s="97"/>
      <c r="O7" s="180"/>
      <c r="P7" s="101" t="s">
        <v>76</v>
      </c>
      <c r="Q7" s="101" t="s">
        <v>76</v>
      </c>
      <c r="R7" s="101" t="s">
        <v>76</v>
      </c>
      <c r="S7" s="101" t="s">
        <v>76</v>
      </c>
      <c r="T7" s="101" t="s">
        <v>76</v>
      </c>
      <c r="U7" s="101" t="s">
        <v>82</v>
      </c>
      <c r="V7" s="101" t="s">
        <v>76</v>
      </c>
    </row>
    <row r="8" spans="3:22" ht="15.75" thickBot="1" x14ac:dyDescent="0.3">
      <c r="C8" s="97"/>
      <c r="D8" s="97"/>
      <c r="E8" s="101" t="s">
        <v>9</v>
      </c>
      <c r="F8" s="108" t="s">
        <v>9</v>
      </c>
      <c r="G8" s="109" t="s">
        <v>10</v>
      </c>
      <c r="H8" s="109" t="s">
        <v>10</v>
      </c>
      <c r="I8" s="97"/>
      <c r="J8" s="97"/>
      <c r="K8" s="97"/>
      <c r="L8" s="104"/>
      <c r="M8" s="105"/>
      <c r="N8" s="97"/>
      <c r="O8" s="101"/>
      <c r="P8" s="102"/>
      <c r="Q8" s="102"/>
      <c r="R8" s="102"/>
      <c r="S8" s="102"/>
      <c r="T8" s="102"/>
      <c r="U8" s="102"/>
      <c r="V8" s="102"/>
    </row>
    <row r="9" spans="3:22" ht="15.75" thickBot="1" x14ac:dyDescent="0.3">
      <c r="C9" s="110" t="s">
        <v>185</v>
      </c>
      <c r="D9" s="111" t="s">
        <v>164</v>
      </c>
      <c r="E9" s="112">
        <v>-100</v>
      </c>
      <c r="F9" s="112">
        <v>100</v>
      </c>
      <c r="G9" s="112" t="s">
        <v>11</v>
      </c>
      <c r="H9" s="112" t="s">
        <v>11</v>
      </c>
      <c r="I9" s="111" t="s">
        <v>165</v>
      </c>
      <c r="J9" s="111" t="s">
        <v>166</v>
      </c>
      <c r="K9" s="111" t="s">
        <v>12</v>
      </c>
      <c r="L9" s="111">
        <v>390</v>
      </c>
      <c r="M9" s="175">
        <v>1040</v>
      </c>
      <c r="N9" s="177" t="s">
        <v>23</v>
      </c>
      <c r="O9" s="113" t="s">
        <v>32</v>
      </c>
      <c r="P9" s="110">
        <v>15</v>
      </c>
      <c r="Q9" s="110">
        <v>60</v>
      </c>
      <c r="R9" s="110">
        <v>30</v>
      </c>
      <c r="S9" s="112">
        <v>30</v>
      </c>
      <c r="T9" s="112">
        <v>30</v>
      </c>
      <c r="U9" s="112">
        <v>8</v>
      </c>
      <c r="V9" s="112">
        <v>45</v>
      </c>
    </row>
    <row r="10" spans="3:22" ht="15.75" thickBot="1" x14ac:dyDescent="0.3">
      <c r="C10" s="107" t="s">
        <v>186</v>
      </c>
      <c r="D10" s="93" t="s">
        <v>164</v>
      </c>
      <c r="E10" s="94">
        <v>-150</v>
      </c>
      <c r="F10" s="94">
        <v>150</v>
      </c>
      <c r="G10" s="94" t="s">
        <v>11</v>
      </c>
      <c r="H10" s="94" t="s">
        <v>11</v>
      </c>
      <c r="I10" s="93" t="s">
        <v>167</v>
      </c>
      <c r="J10" s="93" t="s">
        <v>168</v>
      </c>
      <c r="K10" s="93" t="s">
        <v>13</v>
      </c>
      <c r="L10" s="93">
        <v>650</v>
      </c>
      <c r="M10" s="176"/>
      <c r="N10" s="178"/>
      <c r="O10" s="94" t="s">
        <v>32</v>
      </c>
      <c r="P10" s="94">
        <v>15</v>
      </c>
      <c r="Q10" s="94">
        <v>60</v>
      </c>
      <c r="R10" s="94">
        <v>30</v>
      </c>
      <c r="S10" s="94">
        <v>30</v>
      </c>
      <c r="T10" s="94">
        <v>30</v>
      </c>
      <c r="U10" s="94">
        <v>20</v>
      </c>
      <c r="V10" s="94">
        <v>45</v>
      </c>
    </row>
    <row r="11" spans="3:22" ht="15.75" thickBot="1" x14ac:dyDescent="0.3">
      <c r="C11" s="90" t="s">
        <v>187</v>
      </c>
      <c r="D11" s="91" t="s">
        <v>164</v>
      </c>
      <c r="E11" s="92">
        <v>-100</v>
      </c>
      <c r="F11" s="92">
        <v>100</v>
      </c>
      <c r="G11" s="92" t="s">
        <v>11</v>
      </c>
      <c r="H11" s="92" t="s">
        <v>11</v>
      </c>
      <c r="I11" s="91" t="s">
        <v>165</v>
      </c>
      <c r="J11" s="91" t="s">
        <v>169</v>
      </c>
      <c r="K11" s="91" t="s">
        <v>13</v>
      </c>
      <c r="L11" s="91">
        <v>260</v>
      </c>
      <c r="M11" s="175">
        <v>650</v>
      </c>
      <c r="N11" s="177" t="s">
        <v>25</v>
      </c>
      <c r="O11" s="92" t="s">
        <v>33</v>
      </c>
      <c r="P11" s="92">
        <v>15</v>
      </c>
      <c r="Q11" s="92">
        <v>60</v>
      </c>
      <c r="R11" s="92">
        <v>30</v>
      </c>
      <c r="S11" s="92">
        <v>30</v>
      </c>
      <c r="T11" s="92">
        <v>30</v>
      </c>
      <c r="U11" s="92">
        <v>8</v>
      </c>
      <c r="V11" s="92">
        <v>45</v>
      </c>
    </row>
    <row r="12" spans="3:22" ht="15.75" thickBot="1" x14ac:dyDescent="0.3">
      <c r="C12" s="107" t="s">
        <v>188</v>
      </c>
      <c r="D12" s="93" t="s">
        <v>164</v>
      </c>
      <c r="E12" s="94">
        <v>-150</v>
      </c>
      <c r="F12" s="94">
        <v>150</v>
      </c>
      <c r="G12" s="94" t="s">
        <v>11</v>
      </c>
      <c r="H12" s="94" t="s">
        <v>11</v>
      </c>
      <c r="I12" s="93" t="s">
        <v>167</v>
      </c>
      <c r="J12" s="93" t="s">
        <v>170</v>
      </c>
      <c r="K12" s="93" t="s">
        <v>13</v>
      </c>
      <c r="L12" s="93">
        <v>390</v>
      </c>
      <c r="M12" s="176"/>
      <c r="N12" s="178"/>
      <c r="O12" s="94" t="s">
        <v>33</v>
      </c>
      <c r="P12" s="94">
        <v>15</v>
      </c>
      <c r="Q12" s="94">
        <v>60</v>
      </c>
      <c r="R12" s="94">
        <v>30</v>
      </c>
      <c r="S12" s="94">
        <v>30</v>
      </c>
      <c r="T12" s="94">
        <v>30</v>
      </c>
      <c r="U12" s="94">
        <v>20</v>
      </c>
      <c r="V12" s="94">
        <v>45</v>
      </c>
    </row>
    <row r="13" spans="3:22" ht="36.75" thickBot="1" x14ac:dyDescent="0.3">
      <c r="C13" s="90" t="s">
        <v>189</v>
      </c>
      <c r="D13" s="91" t="s">
        <v>164</v>
      </c>
      <c r="E13" s="92">
        <v>-150</v>
      </c>
      <c r="F13" s="92">
        <v>150</v>
      </c>
      <c r="G13" s="92" t="s">
        <v>11</v>
      </c>
      <c r="H13" s="92" t="s">
        <v>11</v>
      </c>
      <c r="I13" s="91" t="s">
        <v>171</v>
      </c>
      <c r="J13" s="91" t="s">
        <v>172</v>
      </c>
      <c r="K13" s="91" t="s">
        <v>13</v>
      </c>
      <c r="L13" s="91">
        <v>520</v>
      </c>
      <c r="M13" s="95">
        <v>520</v>
      </c>
      <c r="N13" s="106" t="s">
        <v>84</v>
      </c>
      <c r="O13" s="92" t="s">
        <v>34</v>
      </c>
      <c r="P13" s="92">
        <v>15</v>
      </c>
      <c r="Q13" s="92">
        <v>60</v>
      </c>
      <c r="R13" s="92">
        <v>30</v>
      </c>
      <c r="S13" s="92">
        <v>30</v>
      </c>
      <c r="T13" s="92">
        <v>15</v>
      </c>
      <c r="U13" s="92">
        <v>16</v>
      </c>
      <c r="V13" s="92">
        <v>45</v>
      </c>
    </row>
    <row r="17" spans="3:3" x14ac:dyDescent="0.25">
      <c r="C17" s="3" t="s">
        <v>211</v>
      </c>
    </row>
  </sheetData>
  <sheetProtection algorithmName="SHA-512" hashValue="3Lg0fq9bTO90cz8a7e5wxW/f+gfiNTMX3jsPDH9hQIF8FF17lB44RBvEAsWBIk2lj+zR0x2DQ1BacGxRyyGvNQ==" saltValue="3tPNnNZ1GFmxzBg0AblOtA==" spinCount="100000" sheet="1" objects="1" scenarios="1"/>
  <mergeCells count="8">
    <mergeCell ref="O6:O7"/>
    <mergeCell ref="E6:H6"/>
    <mergeCell ref="L7:M7"/>
    <mergeCell ref="L6:M6"/>
    <mergeCell ref="N11:N12"/>
    <mergeCell ref="N9:N10"/>
    <mergeCell ref="M9:M10"/>
    <mergeCell ref="M11:M12"/>
  </mergeCells>
  <pageMargins left="0.7" right="0.7" top="0.75" bottom="0.75" header="0.3" footer="0.3"/>
  <pageSetup paperSize="9" orientation="portrait" r:id="rId1"/>
  <headerFooter>
    <oddFooter>&amp;C&amp;1#&amp;"Calibri"&amp;12&amp;K008000Internal Use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FC93D-B94C-4AA5-9BEC-8968BED679AB}">
  <dimension ref="C2:V17"/>
  <sheetViews>
    <sheetView showGridLines="0" workbookViewId="0"/>
  </sheetViews>
  <sheetFormatPr defaultColWidth="9.140625" defaultRowHeight="15" x14ac:dyDescent="0.25"/>
  <cols>
    <col min="1" max="2" width="3.85546875" style="3" customWidth="1"/>
    <col min="3" max="3" width="14.85546875" style="3" customWidth="1"/>
    <col min="4" max="8" width="9.140625" style="3"/>
    <col min="9" max="9" width="16.7109375" style="3" customWidth="1"/>
    <col min="10" max="10" width="22.28515625" style="3" customWidth="1"/>
    <col min="11" max="11" width="9.140625" style="3"/>
    <col min="12" max="13" width="10.7109375" style="3" customWidth="1"/>
    <col min="14" max="14" width="21.140625" style="3" customWidth="1"/>
    <col min="15" max="21" width="9.140625" style="3"/>
    <col min="22" max="22" width="16.42578125" style="3" customWidth="1"/>
    <col min="23" max="16384" width="9.140625" style="3"/>
  </cols>
  <sheetData>
    <row r="2" spans="3:22" ht="15.75" x14ac:dyDescent="0.25">
      <c r="C2" s="32" t="s">
        <v>215</v>
      </c>
      <c r="D2" s="32"/>
      <c r="E2" s="32"/>
      <c r="F2" s="32"/>
      <c r="G2" s="32"/>
      <c r="H2" s="32"/>
      <c r="I2" s="32"/>
    </row>
    <row r="3" spans="3:22" ht="15.75" x14ac:dyDescent="0.25">
      <c r="D3" s="32"/>
      <c r="E3" s="32"/>
      <c r="F3" s="32"/>
      <c r="G3" s="32"/>
      <c r="H3" s="32"/>
      <c r="I3" s="32"/>
    </row>
    <row r="5" spans="3:22" ht="15.75" thickBot="1" x14ac:dyDescent="0.3">
      <c r="C5" s="117" t="s">
        <v>99</v>
      </c>
      <c r="D5" s="89"/>
      <c r="E5" s="89"/>
      <c r="F5" s="89"/>
      <c r="G5" s="89"/>
      <c r="H5" s="89"/>
      <c r="I5" s="89"/>
      <c r="J5" s="89"/>
      <c r="K5" s="33"/>
      <c r="L5" s="33"/>
      <c r="M5" s="33"/>
      <c r="N5" s="33"/>
    </row>
    <row r="6" spans="3:22" ht="36.75" thickBot="1" x14ac:dyDescent="0.3">
      <c r="C6" s="98" t="s">
        <v>0</v>
      </c>
      <c r="D6" s="98" t="s">
        <v>1</v>
      </c>
      <c r="E6" s="170" t="s">
        <v>2</v>
      </c>
      <c r="F6" s="171"/>
      <c r="G6" s="171"/>
      <c r="H6" s="172"/>
      <c r="I6" s="98" t="s">
        <v>3</v>
      </c>
      <c r="J6" s="98" t="s">
        <v>4</v>
      </c>
      <c r="K6" s="98" t="s">
        <v>5</v>
      </c>
      <c r="L6" s="173" t="s">
        <v>173</v>
      </c>
      <c r="M6" s="174"/>
      <c r="N6" s="98" t="s">
        <v>6</v>
      </c>
      <c r="O6" s="179" t="s">
        <v>31</v>
      </c>
      <c r="P6" s="100" t="s">
        <v>75</v>
      </c>
      <c r="Q6" s="100" t="s">
        <v>77</v>
      </c>
      <c r="R6" s="100" t="s">
        <v>78</v>
      </c>
      <c r="S6" s="100" t="s">
        <v>79</v>
      </c>
      <c r="T6" s="100" t="s">
        <v>80</v>
      </c>
      <c r="U6" s="100" t="s">
        <v>81</v>
      </c>
      <c r="V6" s="100" t="s">
        <v>221</v>
      </c>
    </row>
    <row r="7" spans="3:22" x14ac:dyDescent="0.25">
      <c r="C7" s="97"/>
      <c r="D7" s="97"/>
      <c r="E7" s="98" t="s">
        <v>8</v>
      </c>
      <c r="F7" s="103" t="s">
        <v>83</v>
      </c>
      <c r="G7" s="99" t="s">
        <v>8</v>
      </c>
      <c r="H7" s="99" t="s">
        <v>83</v>
      </c>
      <c r="I7" s="97"/>
      <c r="J7" s="97"/>
      <c r="K7" s="97"/>
      <c r="L7" s="181" t="s">
        <v>174</v>
      </c>
      <c r="M7" s="182"/>
      <c r="N7" s="97"/>
      <c r="O7" s="180"/>
      <c r="P7" s="101" t="s">
        <v>76</v>
      </c>
      <c r="Q7" s="101" t="s">
        <v>76</v>
      </c>
      <c r="R7" s="101" t="s">
        <v>76</v>
      </c>
      <c r="S7" s="101" t="s">
        <v>76</v>
      </c>
      <c r="T7" s="101" t="s">
        <v>76</v>
      </c>
      <c r="U7" s="101" t="s">
        <v>82</v>
      </c>
      <c r="V7" s="101" t="s">
        <v>76</v>
      </c>
    </row>
    <row r="8" spans="3:22" ht="15.75" thickBot="1" x14ac:dyDescent="0.3">
      <c r="C8" s="97"/>
      <c r="D8" s="97"/>
      <c r="E8" s="101" t="s">
        <v>9</v>
      </c>
      <c r="F8" s="108" t="s">
        <v>9</v>
      </c>
      <c r="G8" s="109" t="s">
        <v>10</v>
      </c>
      <c r="H8" s="109" t="s">
        <v>10</v>
      </c>
      <c r="I8" s="97"/>
      <c r="J8" s="97"/>
      <c r="K8" s="97"/>
      <c r="L8" s="104"/>
      <c r="M8" s="105"/>
      <c r="N8" s="97"/>
      <c r="O8" s="101"/>
      <c r="P8" s="102"/>
      <c r="Q8" s="102"/>
      <c r="R8" s="102"/>
      <c r="S8" s="102"/>
      <c r="T8" s="102"/>
      <c r="U8" s="102"/>
      <c r="V8" s="102"/>
    </row>
    <row r="9" spans="3:22" ht="15.75" thickBot="1" x14ac:dyDescent="0.3">
      <c r="C9" s="110" t="s">
        <v>190</v>
      </c>
      <c r="D9" s="111" t="s">
        <v>164</v>
      </c>
      <c r="E9" s="112">
        <v>-150</v>
      </c>
      <c r="F9" s="112">
        <v>150</v>
      </c>
      <c r="G9" s="112" t="s">
        <v>11</v>
      </c>
      <c r="H9" s="112" t="s">
        <v>11</v>
      </c>
      <c r="I9" s="111" t="s">
        <v>165</v>
      </c>
      <c r="J9" s="111" t="s">
        <v>166</v>
      </c>
      <c r="K9" s="111" t="s">
        <v>12</v>
      </c>
      <c r="L9" s="111">
        <v>390</v>
      </c>
      <c r="M9" s="175">
        <v>1040</v>
      </c>
      <c r="N9" s="177" t="s">
        <v>23</v>
      </c>
      <c r="O9" s="113" t="s">
        <v>32</v>
      </c>
      <c r="P9" s="110">
        <v>15</v>
      </c>
      <c r="Q9" s="110">
        <v>60</v>
      </c>
      <c r="R9" s="110">
        <v>30</v>
      </c>
      <c r="S9" s="112">
        <v>30</v>
      </c>
      <c r="T9" s="112">
        <v>30</v>
      </c>
      <c r="U9" s="112">
        <v>20</v>
      </c>
      <c r="V9" s="112">
        <v>45</v>
      </c>
    </row>
    <row r="10" spans="3:22" ht="15.75" thickBot="1" x14ac:dyDescent="0.3">
      <c r="C10" s="107" t="s">
        <v>191</v>
      </c>
      <c r="D10" s="93" t="s">
        <v>164</v>
      </c>
      <c r="E10" s="94">
        <v>-100</v>
      </c>
      <c r="F10" s="94">
        <v>100</v>
      </c>
      <c r="G10" s="94" t="s">
        <v>11</v>
      </c>
      <c r="H10" s="94" t="s">
        <v>11</v>
      </c>
      <c r="I10" s="93" t="s">
        <v>167</v>
      </c>
      <c r="J10" s="93" t="s">
        <v>168</v>
      </c>
      <c r="K10" s="93" t="s">
        <v>13</v>
      </c>
      <c r="L10" s="93">
        <v>650</v>
      </c>
      <c r="M10" s="176"/>
      <c r="N10" s="178"/>
      <c r="O10" s="94" t="s">
        <v>32</v>
      </c>
      <c r="P10" s="94">
        <v>15</v>
      </c>
      <c r="Q10" s="94">
        <v>60</v>
      </c>
      <c r="R10" s="94">
        <v>30</v>
      </c>
      <c r="S10" s="94">
        <v>30</v>
      </c>
      <c r="T10" s="94">
        <v>30</v>
      </c>
      <c r="U10" s="94">
        <v>8</v>
      </c>
      <c r="V10" s="94">
        <v>45</v>
      </c>
    </row>
    <row r="11" spans="3:22" ht="15.75" thickBot="1" x14ac:dyDescent="0.3">
      <c r="C11" s="90" t="s">
        <v>192</v>
      </c>
      <c r="D11" s="91" t="s">
        <v>164</v>
      </c>
      <c r="E11" s="92">
        <v>-150</v>
      </c>
      <c r="F11" s="92">
        <v>150</v>
      </c>
      <c r="G11" s="92" t="s">
        <v>11</v>
      </c>
      <c r="H11" s="92" t="s">
        <v>11</v>
      </c>
      <c r="I11" s="91" t="s">
        <v>165</v>
      </c>
      <c r="J11" s="91" t="s">
        <v>169</v>
      </c>
      <c r="K11" s="91" t="s">
        <v>13</v>
      </c>
      <c r="L11" s="91">
        <v>260</v>
      </c>
      <c r="M11" s="175">
        <v>650</v>
      </c>
      <c r="N11" s="177" t="s">
        <v>25</v>
      </c>
      <c r="O11" s="92" t="s">
        <v>33</v>
      </c>
      <c r="P11" s="92">
        <v>15</v>
      </c>
      <c r="Q11" s="92">
        <v>60</v>
      </c>
      <c r="R11" s="92">
        <v>30</v>
      </c>
      <c r="S11" s="92">
        <v>30</v>
      </c>
      <c r="T11" s="92">
        <v>30</v>
      </c>
      <c r="U11" s="92">
        <v>20</v>
      </c>
      <c r="V11" s="92">
        <v>45</v>
      </c>
    </row>
    <row r="12" spans="3:22" ht="15.75" thickBot="1" x14ac:dyDescent="0.3">
      <c r="C12" s="107" t="s">
        <v>193</v>
      </c>
      <c r="D12" s="93" t="s">
        <v>164</v>
      </c>
      <c r="E12" s="94">
        <v>-100</v>
      </c>
      <c r="F12" s="94">
        <v>100</v>
      </c>
      <c r="G12" s="94" t="s">
        <v>11</v>
      </c>
      <c r="H12" s="94" t="s">
        <v>11</v>
      </c>
      <c r="I12" s="93" t="s">
        <v>167</v>
      </c>
      <c r="J12" s="93" t="s">
        <v>170</v>
      </c>
      <c r="K12" s="93" t="s">
        <v>13</v>
      </c>
      <c r="L12" s="93">
        <v>390</v>
      </c>
      <c r="M12" s="176"/>
      <c r="N12" s="178"/>
      <c r="O12" s="94" t="s">
        <v>33</v>
      </c>
      <c r="P12" s="94">
        <v>15</v>
      </c>
      <c r="Q12" s="94">
        <v>60</v>
      </c>
      <c r="R12" s="94">
        <v>30</v>
      </c>
      <c r="S12" s="94">
        <v>30</v>
      </c>
      <c r="T12" s="94">
        <v>30</v>
      </c>
      <c r="U12" s="94">
        <v>8</v>
      </c>
      <c r="V12" s="94">
        <v>45</v>
      </c>
    </row>
    <row r="13" spans="3:22" ht="36.75" thickBot="1" x14ac:dyDescent="0.3">
      <c r="C13" s="90" t="s">
        <v>194</v>
      </c>
      <c r="D13" s="91" t="s">
        <v>164</v>
      </c>
      <c r="E13" s="92">
        <v>-150</v>
      </c>
      <c r="F13" s="92">
        <v>150</v>
      </c>
      <c r="G13" s="92" t="s">
        <v>11</v>
      </c>
      <c r="H13" s="92" t="s">
        <v>11</v>
      </c>
      <c r="I13" s="91" t="s">
        <v>171</v>
      </c>
      <c r="J13" s="91" t="s">
        <v>172</v>
      </c>
      <c r="K13" s="91" t="s">
        <v>13</v>
      </c>
      <c r="L13" s="91">
        <v>520</v>
      </c>
      <c r="M13" s="95">
        <v>520</v>
      </c>
      <c r="N13" s="106" t="s">
        <v>84</v>
      </c>
      <c r="O13" s="92" t="s">
        <v>34</v>
      </c>
      <c r="P13" s="92">
        <v>15</v>
      </c>
      <c r="Q13" s="92">
        <v>60</v>
      </c>
      <c r="R13" s="92">
        <v>30</v>
      </c>
      <c r="S13" s="92">
        <v>30</v>
      </c>
      <c r="T13" s="92">
        <v>15</v>
      </c>
      <c r="U13" s="92">
        <v>16</v>
      </c>
      <c r="V13" s="92">
        <v>45</v>
      </c>
    </row>
    <row r="17" spans="3:3" x14ac:dyDescent="0.25">
      <c r="C17" s="3" t="s">
        <v>211</v>
      </c>
    </row>
  </sheetData>
  <sheetProtection algorithmName="SHA-512" hashValue="ZGQdC4Tsc+TP3N1UPKTXsMq95kCixl0cbxwCosljPGJvwnLdeqGh7OUdWkI0JcwZbFCMgd+6vL7DApbHU1FAkw==" saltValue="Wp/6nVE/yRM+gDutvfMn8A==" spinCount="100000" sheet="1" objects="1" scenarios="1"/>
  <mergeCells count="8">
    <mergeCell ref="O6:O7"/>
    <mergeCell ref="E6:H6"/>
    <mergeCell ref="L7:M7"/>
    <mergeCell ref="L6:M6"/>
    <mergeCell ref="N11:N12"/>
    <mergeCell ref="N9:N10"/>
    <mergeCell ref="M9:M10"/>
    <mergeCell ref="M11:M12"/>
  </mergeCells>
  <pageMargins left="0.7" right="0.7" top="0.75" bottom="0.75" header="0.3" footer="0.3"/>
  <pageSetup paperSize="9" orientation="portrait" r:id="rId1"/>
  <headerFooter>
    <oddFooter>&amp;C&amp;1#&amp;"Calibri"&amp;12&amp;K008000Internal Use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C04101149B5F4D8DA80243CD29D0C6" ma:contentTypeVersion="12" ma:contentTypeDescription="Create a new document." ma:contentTypeScope="" ma:versionID="720d86830743c4d4fc7e790f1a460d28">
  <xsd:schema xmlns:xsd="http://www.w3.org/2001/XMLSchema" xmlns:xs="http://www.w3.org/2001/XMLSchema" xmlns:p="http://schemas.microsoft.com/office/2006/metadata/properties" xmlns:ns3="dd7b06d8-b125-4f8c-937c-c7e93121ff25" xmlns:ns4="58103b5a-260b-4a17-b58d-e25585f931db" targetNamespace="http://schemas.microsoft.com/office/2006/metadata/properties" ma:root="true" ma:fieldsID="a8e5bebad07c3538852eb6070dfa6e64" ns3:_="" ns4:_="">
    <xsd:import namespace="dd7b06d8-b125-4f8c-937c-c7e93121ff25"/>
    <xsd:import namespace="58103b5a-260b-4a17-b58d-e25585f931d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7b06d8-b125-4f8c-937c-c7e93121f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103b5a-260b-4a17-b58d-e25585f931d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894DC7-7B54-478B-B8F0-FEC4C531FE9F}">
  <ds:schemaRefs>
    <ds:schemaRef ds:uri="http://schemas.microsoft.com/sharepoint/v3/contenttype/forms"/>
  </ds:schemaRefs>
</ds:datastoreItem>
</file>

<file path=customXml/itemProps2.xml><?xml version="1.0" encoding="utf-8"?>
<ds:datastoreItem xmlns:ds="http://schemas.openxmlformats.org/officeDocument/2006/customXml" ds:itemID="{17ADEBEA-FE7C-447C-852E-667A94A0D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7b06d8-b125-4f8c-937c-c7e93121ff25"/>
    <ds:schemaRef ds:uri="58103b5a-260b-4a17-b58d-e25585f931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DE087A-0681-449A-A522-562A302E01AC}">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58103b5a-260b-4a17-b58d-e25585f931db"/>
    <ds:schemaRef ds:uri="http://schemas.microsoft.com/office/2006/metadata/properties"/>
    <ds:schemaRef ds:uri="http://purl.org/dc/elements/1.1/"/>
    <ds:schemaRef ds:uri="http://purl.org/dc/terms/"/>
    <ds:schemaRef ds:uri="dd7b06d8-b125-4f8c-937c-c7e93121ff2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A. Your details</vt:lpstr>
      <vt:lpstr>Test</vt:lpstr>
      <vt:lpstr>B. Asset register</vt:lpstr>
      <vt:lpstr>C. Commercial </vt:lpstr>
      <vt:lpstr>Appendix 1. FSR</vt:lpstr>
      <vt:lpstr>Appendix 1. FSR_S</vt:lpstr>
      <vt:lpstr>Appendix 2. FSR_L</vt:lpstr>
      <vt:lpstr>Appendix 3. FSR_S (18612)</vt:lpstr>
      <vt:lpstr>Appendix 3. FSR_S (18613)</vt:lpstr>
      <vt:lpstr>Appendix 3. FSR_S (18614)</vt:lpstr>
      <vt:lpstr>Appendix 3. FSR_S (18616)</vt:lpstr>
      <vt:lpstr>Appendix 3. FSR_S (18622)</vt:lpstr>
      <vt:lpstr>'Appendix 2. FSR_L'!_Ref48289594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Sáez Armenteros, Aurora</dc:creator>
  <cp:lastModifiedBy>Mian, Ehsan</cp:lastModifiedBy>
  <dcterms:created xsi:type="dcterms:W3CDTF">2020-07-24T09:58:38Z</dcterms:created>
  <dcterms:modified xsi:type="dcterms:W3CDTF">2021-09-13T15:59:25Z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0x0101006CC04101149B5F4D8DA80243CD29D0C6</vt:lpwstr>
  </property>
  <property fmtid="{D5CDD505-2E9C-101B-9397-08002B2CF9AE}" pid="3" name="MSIP_Label_019c027e-33b7-45fc-a572-8ffa5d09ec36_Enabled">
    <vt:lpwstr>true</vt:lpwstr>
  </property>
  <property fmtid="{D5CDD505-2E9C-101B-9397-08002B2CF9AE}" pid="4" name="MSIP_Label_019c027e-33b7-45fc-a572-8ffa5d09ec36_SetDate">
    <vt:lpwstr>2021-09-13T15:59:25Z</vt:lpwstr>
  </property>
  <property fmtid="{D5CDD505-2E9C-101B-9397-08002B2CF9AE}" pid="5" name="MSIP_Label_019c027e-33b7-45fc-a572-8ffa5d09ec36_Method">
    <vt:lpwstr>Standard</vt:lpwstr>
  </property>
  <property fmtid="{D5CDD505-2E9C-101B-9397-08002B2CF9AE}" pid="6" name="MSIP_Label_019c027e-33b7-45fc-a572-8ffa5d09ec36_Name">
    <vt:lpwstr>Internal Use</vt:lpwstr>
  </property>
  <property fmtid="{D5CDD505-2E9C-101B-9397-08002B2CF9AE}" pid="7" name="MSIP_Label_019c027e-33b7-45fc-a572-8ffa5d09ec36_SiteId">
    <vt:lpwstr>031a09bc-a2bf-44df-888e-4e09355b7a24</vt:lpwstr>
  </property>
  <property fmtid="{D5CDD505-2E9C-101B-9397-08002B2CF9AE}" pid="8" name="MSIP_Label_019c027e-33b7-45fc-a572-8ffa5d09ec36_ActionId">
    <vt:lpwstr>27c20dbd-14e7-4fba-8c57-d9cba6eb19ac</vt:lpwstr>
  </property>
  <property fmtid="{D5CDD505-2E9C-101B-9397-08002B2CF9AE}" pid="9" name="MSIP_Label_019c027e-33b7-45fc-a572-8ffa5d09ec36_ContentBits">
    <vt:lpwstr>2</vt:lpwstr>
  </property>
  <property fmtid="{D5CDD505-2E9C-101B-9397-08002B2CF9AE}" pid="10" name="_AdHocReviewCycleID">
    <vt:i4>1199677135</vt:i4>
  </property>
  <property fmtid="{D5CDD505-2E9C-101B-9397-08002B2CF9AE}" pid="11" name="_NewReviewCycle">
    <vt:lpwstr/>
  </property>
  <property fmtid="{D5CDD505-2E9C-101B-9397-08002B2CF9AE}" pid="12" name="_EmailSubject">
    <vt:lpwstr>Request ID: 4928</vt:lpwstr>
  </property>
  <property fmtid="{D5CDD505-2E9C-101B-9397-08002B2CF9AE}" pid="13" name="_AuthorEmail">
    <vt:lpwstr>nralston@spenergynetworks.co.uk</vt:lpwstr>
  </property>
  <property fmtid="{D5CDD505-2E9C-101B-9397-08002B2CF9AE}" pid="14" name="_AuthorEmailDisplayName">
    <vt:lpwstr>Ralston, Nikki</vt:lpwstr>
  </property>
</Properties>
</file>